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drawings/drawing2.xml" ContentType="application/vnd.openxmlformats-officedocument.drawing+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holste\Box Sync\AAnns Files\AgDM\1-19\"/>
    </mc:Choice>
  </mc:AlternateContent>
  <bookViews>
    <workbookView xWindow="0" yWindow="0" windowWidth="28800" windowHeight="13800" tabRatio="838"/>
  </bookViews>
  <sheets>
    <sheet name="Getting Started" sheetId="10" r:id="rId1"/>
    <sheet name="Livestock" sheetId="9" r:id="rId2"/>
    <sheet name="Crops" sheetId="5" r:id="rId3"/>
    <sheet name="Overhead" sheetId="6" r:id="rId4"/>
    <sheet name="Capital Assets" sheetId="8" r:id="rId5"/>
    <sheet name="Financing" sheetId="7" r:id="rId6"/>
    <sheet name="Whole Farm Budget" sheetId="1" r:id="rId7"/>
  </sheets>
  <definedNames>
    <definedName name="_xlnm.Print_Area" localSheetId="4">'Capital Assets'!$C$1:$L$33</definedName>
    <definedName name="_xlnm.Print_Area" localSheetId="2">Crops!$C$1:$P$99</definedName>
    <definedName name="_xlnm.Print_Area" localSheetId="5">Financing!$C$1:$J$70</definedName>
    <definedName name="_xlnm.Print_Area" localSheetId="0">'Getting Started'!$A$1:$K$107</definedName>
    <definedName name="_xlnm.Print_Area" localSheetId="1">Livestock!$C$1:$K$57</definedName>
    <definedName name="_xlnm.Print_Area" localSheetId="3">Overhead!$C$1:$K$55</definedName>
    <definedName name="_xlnm.Print_Area" localSheetId="6">'Whole Farm Budget'!$B$1:$J$95</definedName>
  </definedNames>
  <calcPr calcId="162913"/>
</workbook>
</file>

<file path=xl/calcChain.xml><?xml version="1.0" encoding="utf-8"?>
<calcChain xmlns="http://schemas.openxmlformats.org/spreadsheetml/2006/main">
  <c r="E90" i="5" l="1"/>
  <c r="J45" i="6"/>
  <c r="F45" i="6"/>
  <c r="G45" i="6"/>
  <c r="H45" i="6"/>
  <c r="I45" i="6"/>
  <c r="E45" i="6"/>
  <c r="P26" i="5" l="1"/>
  <c r="N26" i="5"/>
  <c r="O26" i="5"/>
  <c r="M26" i="5"/>
  <c r="D21" i="5"/>
  <c r="D61" i="5"/>
  <c r="E22" i="5"/>
  <c r="D23" i="5"/>
  <c r="J14" i="1" s="1"/>
  <c r="P22" i="5"/>
  <c r="O22" i="5"/>
  <c r="N22" i="5"/>
  <c r="D14" i="5"/>
  <c r="D75" i="5" s="1"/>
  <c r="D15" i="5"/>
  <c r="D76" i="5"/>
  <c r="D16" i="5"/>
  <c r="D77" i="5" s="1"/>
  <c r="F96" i="5" s="1"/>
  <c r="D17" i="5"/>
  <c r="D78" i="5" s="1"/>
  <c r="D18" i="5"/>
  <c r="D79" i="5" s="1"/>
  <c r="D25" i="7"/>
  <c r="S54" i="5"/>
  <c r="L54" i="5"/>
  <c r="D22" i="9"/>
  <c r="D23" i="9"/>
  <c r="E22" i="9"/>
  <c r="E23" i="9"/>
  <c r="F22" i="9"/>
  <c r="F23" i="9" s="1"/>
  <c r="G22" i="9"/>
  <c r="G23" i="9" s="1"/>
  <c r="H22" i="9"/>
  <c r="H23" i="9" s="1"/>
  <c r="I22" i="9"/>
  <c r="I23" i="9"/>
  <c r="J22" i="9"/>
  <c r="J23" i="9" s="1"/>
  <c r="E19" i="8"/>
  <c r="E54" i="6"/>
  <c r="K33" i="9"/>
  <c r="D44" i="9" s="1"/>
  <c r="K34" i="9"/>
  <c r="D45" i="9" s="1"/>
  <c r="K35" i="9"/>
  <c r="D46" i="9" s="1"/>
  <c r="K36" i="9"/>
  <c r="D47" i="9" s="1"/>
  <c r="F19" i="8"/>
  <c r="F20" i="1" s="1"/>
  <c r="F54" i="6"/>
  <c r="J32" i="9"/>
  <c r="I32" i="9"/>
  <c r="H32" i="9"/>
  <c r="G32" i="9"/>
  <c r="E32" i="9"/>
  <c r="D32" i="9"/>
  <c r="F32" i="9"/>
  <c r="M22" i="5"/>
  <c r="L22" i="5"/>
  <c r="K22" i="5"/>
  <c r="J22" i="5"/>
  <c r="I22" i="5"/>
  <c r="H22" i="5"/>
  <c r="G22" i="5"/>
  <c r="F22" i="5"/>
  <c r="K61" i="5"/>
  <c r="D6" i="9"/>
  <c r="H6" i="9"/>
  <c r="L36" i="6"/>
  <c r="E17" i="7"/>
  <c r="E25" i="7"/>
  <c r="D27" i="5"/>
  <c r="D40" i="5" s="1"/>
  <c r="D28" i="5"/>
  <c r="D41" i="5" s="1"/>
  <c r="D29" i="5"/>
  <c r="D42" i="5" s="1"/>
  <c r="D30" i="5"/>
  <c r="D43" i="5" s="1"/>
  <c r="D31" i="5"/>
  <c r="D44" i="5" s="1"/>
  <c r="D32" i="5"/>
  <c r="D45" i="5" s="1"/>
  <c r="D33" i="5"/>
  <c r="D46" i="5" s="1"/>
  <c r="D34" i="5"/>
  <c r="D47" i="5" s="1"/>
  <c r="D35" i="5"/>
  <c r="D48" i="5" s="1"/>
  <c r="E42" i="1"/>
  <c r="E31" i="8"/>
  <c r="E35" i="7"/>
  <c r="E45" i="7"/>
  <c r="E55" i="7"/>
  <c r="E63" i="7"/>
  <c r="F17" i="7"/>
  <c r="F25" i="7"/>
  <c r="F24" i="1" s="1"/>
  <c r="E94" i="5"/>
  <c r="E95" i="5"/>
  <c r="E97" i="5"/>
  <c r="E98" i="5"/>
  <c r="F31" i="8"/>
  <c r="F35" i="7"/>
  <c r="F45" i="7"/>
  <c r="F55" i="7"/>
  <c r="F63" i="7"/>
  <c r="G19" i="8"/>
  <c r="G17" i="7"/>
  <c r="G25" i="7"/>
  <c r="G54" i="6"/>
  <c r="G26" i="1" s="1"/>
  <c r="G31" i="8"/>
  <c r="G35" i="7"/>
  <c r="G62" i="1" s="1"/>
  <c r="G45" i="7"/>
  <c r="G55" i="7"/>
  <c r="G63" i="7"/>
  <c r="H19" i="8"/>
  <c r="H17" i="7"/>
  <c r="H23" i="1" s="1"/>
  <c r="H25" i="7"/>
  <c r="H54" i="6"/>
  <c r="H26" i="1" s="1"/>
  <c r="H31" i="8"/>
  <c r="H35" i="7"/>
  <c r="H45" i="7"/>
  <c r="H55" i="7"/>
  <c r="H63" i="7"/>
  <c r="H67" i="1"/>
  <c r="I19" i="8"/>
  <c r="I17" i="7"/>
  <c r="I23" i="1" s="1"/>
  <c r="I25" i="7"/>
  <c r="I54" i="6"/>
  <c r="I31" i="8"/>
  <c r="I35" i="7"/>
  <c r="I45" i="7"/>
  <c r="I55" i="7"/>
  <c r="I64" i="1" s="1"/>
  <c r="I63" i="7"/>
  <c r="I67" i="1"/>
  <c r="J19" i="8"/>
  <c r="J17" i="7"/>
  <c r="J25" i="7"/>
  <c r="J54" i="6"/>
  <c r="J31" i="8"/>
  <c r="J35" i="7"/>
  <c r="J62" i="1" s="1"/>
  <c r="J45" i="7"/>
  <c r="J55" i="7"/>
  <c r="J64" i="1" s="1"/>
  <c r="J63" i="7"/>
  <c r="D79" i="1"/>
  <c r="D78" i="1"/>
  <c r="D85" i="1"/>
  <c r="D86" i="1" s="1"/>
  <c r="G11" i="1"/>
  <c r="G31" i="1" s="1"/>
  <c r="G49" i="1"/>
  <c r="G50" i="1"/>
  <c r="G51" i="1"/>
  <c r="G52" i="1"/>
  <c r="G53" i="1"/>
  <c r="G54" i="1"/>
  <c r="G55" i="1"/>
  <c r="G56" i="1"/>
  <c r="G57" i="1"/>
  <c r="G67" i="1"/>
  <c r="G59" i="1"/>
  <c r="G42" i="1"/>
  <c r="G63" i="1"/>
  <c r="G64" i="1"/>
  <c r="G65" i="1"/>
  <c r="G18" i="1"/>
  <c r="G15" i="1"/>
  <c r="G16" i="1"/>
  <c r="G17" i="1"/>
  <c r="G20" i="1"/>
  <c r="G23" i="1"/>
  <c r="G24" i="1"/>
  <c r="F11" i="1"/>
  <c r="F31" i="1" s="1"/>
  <c r="F49" i="1"/>
  <c r="F50" i="1"/>
  <c r="F51" i="1"/>
  <c r="F52" i="1"/>
  <c r="F53" i="1"/>
  <c r="F54" i="1"/>
  <c r="F55" i="1"/>
  <c r="F56" i="1"/>
  <c r="F57" i="1"/>
  <c r="F67" i="1"/>
  <c r="F59" i="1"/>
  <c r="F42" i="1"/>
  <c r="F62" i="1"/>
  <c r="F63" i="1"/>
  <c r="F64" i="1"/>
  <c r="F65" i="1"/>
  <c r="F18" i="1"/>
  <c r="F15" i="1"/>
  <c r="F16" i="1"/>
  <c r="F17" i="1"/>
  <c r="F26" i="1"/>
  <c r="F23" i="1"/>
  <c r="E11" i="1"/>
  <c r="E84" i="5" s="1"/>
  <c r="L53" i="5" s="1"/>
  <c r="E49" i="1"/>
  <c r="E50" i="1"/>
  <c r="E51" i="1"/>
  <c r="E52" i="1"/>
  <c r="E53" i="1"/>
  <c r="E54" i="1"/>
  <c r="E55" i="1"/>
  <c r="E56" i="1"/>
  <c r="E57" i="1"/>
  <c r="E67" i="1"/>
  <c r="E59" i="1"/>
  <c r="E62" i="1"/>
  <c r="E63" i="1"/>
  <c r="E64" i="1"/>
  <c r="E65" i="1"/>
  <c r="E18" i="1"/>
  <c r="E15" i="1"/>
  <c r="E16" i="1"/>
  <c r="E17" i="1"/>
  <c r="E26" i="1"/>
  <c r="E20" i="1"/>
  <c r="E23" i="1"/>
  <c r="E24" i="1"/>
  <c r="E85" i="1"/>
  <c r="E86" i="1"/>
  <c r="F85" i="1" s="1"/>
  <c r="F86" i="1" s="1"/>
  <c r="G85" i="1" s="1"/>
  <c r="G86" i="1" s="1"/>
  <c r="H85" i="1" s="1"/>
  <c r="H86" i="1" s="1"/>
  <c r="I85" i="1" s="1"/>
  <c r="I86" i="1" s="1"/>
  <c r="J85" i="1" s="1"/>
  <c r="J86" i="1" s="1"/>
  <c r="E80" i="1"/>
  <c r="F80" i="1"/>
  <c r="G80" i="1"/>
  <c r="K56" i="9"/>
  <c r="H98" i="5" s="1"/>
  <c r="K55" i="9"/>
  <c r="H97" i="5" s="1"/>
  <c r="K54" i="9"/>
  <c r="H96" i="5" s="1"/>
  <c r="K53" i="9"/>
  <c r="H94" i="5"/>
  <c r="K62" i="7"/>
  <c r="K61" i="7"/>
  <c r="K60" i="7"/>
  <c r="K59" i="7"/>
  <c r="K58" i="7"/>
  <c r="K54" i="7"/>
  <c r="K53" i="7"/>
  <c r="K52" i="7"/>
  <c r="K51" i="7"/>
  <c r="K50" i="7"/>
  <c r="K49" i="7"/>
  <c r="K48" i="7"/>
  <c r="K44" i="7"/>
  <c r="K43" i="7"/>
  <c r="K42" i="7"/>
  <c r="K41" i="7"/>
  <c r="K40" i="7"/>
  <c r="K39" i="7"/>
  <c r="K38" i="7"/>
  <c r="K34" i="7"/>
  <c r="K33" i="7"/>
  <c r="K32" i="7"/>
  <c r="K31" i="7"/>
  <c r="K30" i="7"/>
  <c r="K24" i="7"/>
  <c r="K23" i="7"/>
  <c r="K22" i="7"/>
  <c r="K21" i="7"/>
  <c r="K20" i="7"/>
  <c r="K16" i="7"/>
  <c r="K15" i="7"/>
  <c r="K14" i="7"/>
  <c r="K13" i="7"/>
  <c r="K12" i="7"/>
  <c r="K73" i="5"/>
  <c r="D58" i="5"/>
  <c r="K78" i="5"/>
  <c r="K72" i="5"/>
  <c r="K88" i="5"/>
  <c r="D57" i="5"/>
  <c r="K71" i="5"/>
  <c r="D56" i="5"/>
  <c r="K70" i="5"/>
  <c r="K76" i="5"/>
  <c r="K86" i="5"/>
  <c r="D55" i="5"/>
  <c r="K69" i="5"/>
  <c r="K75" i="5"/>
  <c r="L75" i="5" s="1"/>
  <c r="K85" i="5"/>
  <c r="D54" i="5"/>
  <c r="J11" i="1"/>
  <c r="J40" i="9" s="1"/>
  <c r="J42" i="1"/>
  <c r="J49" i="1"/>
  <c r="J50" i="1"/>
  <c r="J51" i="1"/>
  <c r="J52" i="1"/>
  <c r="J53" i="1"/>
  <c r="J54" i="1"/>
  <c r="J55" i="1"/>
  <c r="D55" i="1" s="1"/>
  <c r="J56" i="1"/>
  <c r="J57" i="1"/>
  <c r="J59" i="1"/>
  <c r="J63" i="1"/>
  <c r="J65" i="1"/>
  <c r="J67" i="1"/>
  <c r="I11" i="1"/>
  <c r="I31" i="1" s="1"/>
  <c r="I42" i="1"/>
  <c r="I49" i="1"/>
  <c r="I50" i="1"/>
  <c r="I51" i="1"/>
  <c r="I52" i="1"/>
  <c r="I53" i="1"/>
  <c r="I54" i="1"/>
  <c r="I55" i="1"/>
  <c r="I56" i="1"/>
  <c r="I57" i="1"/>
  <c r="I59" i="1"/>
  <c r="I62" i="1"/>
  <c r="I63" i="1"/>
  <c r="I65" i="1"/>
  <c r="H11" i="1"/>
  <c r="H84" i="5" s="1"/>
  <c r="O53" i="5" s="1"/>
  <c r="H31" i="1"/>
  <c r="H42" i="1"/>
  <c r="H49" i="1"/>
  <c r="D49" i="1" s="1"/>
  <c r="H50" i="1"/>
  <c r="H51" i="1"/>
  <c r="H52" i="1"/>
  <c r="H53" i="1"/>
  <c r="H54" i="1"/>
  <c r="H55" i="1"/>
  <c r="H56" i="1"/>
  <c r="H57" i="1"/>
  <c r="H59" i="1"/>
  <c r="H62" i="1"/>
  <c r="H63" i="1"/>
  <c r="D63" i="1" s="1"/>
  <c r="H64" i="1"/>
  <c r="H65" i="1"/>
  <c r="D53" i="1"/>
  <c r="D51" i="1"/>
  <c r="C40" i="1"/>
  <c r="C39" i="1"/>
  <c r="C38" i="1"/>
  <c r="C37" i="1"/>
  <c r="C36" i="1"/>
  <c r="C35" i="1"/>
  <c r="C34" i="1"/>
  <c r="C33" i="1"/>
  <c r="C32" i="1"/>
  <c r="J10" i="1"/>
  <c r="J30" i="1" s="1"/>
  <c r="I10" i="1"/>
  <c r="I52" i="5" s="1"/>
  <c r="H10" i="1"/>
  <c r="H30" i="1" s="1"/>
  <c r="G10" i="1"/>
  <c r="G30" i="1" s="1"/>
  <c r="F10" i="1"/>
  <c r="F73" i="1" s="1"/>
  <c r="F30" i="1"/>
  <c r="E10" i="1"/>
  <c r="E83" i="5" s="1"/>
  <c r="L52" i="5" s="1"/>
  <c r="J15" i="1"/>
  <c r="J16" i="1"/>
  <c r="J17" i="1"/>
  <c r="J18" i="1"/>
  <c r="J20" i="1"/>
  <c r="J23" i="1"/>
  <c r="J24" i="1"/>
  <c r="J26" i="1"/>
  <c r="I15" i="1"/>
  <c r="I16" i="1"/>
  <c r="I17" i="1"/>
  <c r="I18" i="1"/>
  <c r="I20" i="1"/>
  <c r="I24" i="1"/>
  <c r="I26" i="1"/>
  <c r="H15" i="1"/>
  <c r="H16" i="1"/>
  <c r="H17" i="1"/>
  <c r="H18" i="1"/>
  <c r="H20" i="1"/>
  <c r="H24" i="1"/>
  <c r="D17" i="1"/>
  <c r="L16" i="6"/>
  <c r="L15" i="6"/>
  <c r="L14" i="6"/>
  <c r="L13" i="6"/>
  <c r="L27" i="6"/>
  <c r="L26" i="6"/>
  <c r="L25" i="6"/>
  <c r="L24" i="6"/>
  <c r="L23" i="6"/>
  <c r="L22" i="6"/>
  <c r="L21" i="6"/>
  <c r="L20" i="6"/>
  <c r="L19" i="6"/>
  <c r="L52" i="6"/>
  <c r="L51" i="6"/>
  <c r="L53" i="6"/>
  <c r="L33" i="6"/>
  <c r="L43" i="6"/>
  <c r="L42" i="6"/>
  <c r="L41" i="6"/>
  <c r="L40" i="6"/>
  <c r="L39" i="6"/>
  <c r="L38" i="6"/>
  <c r="L37" i="6"/>
  <c r="L44" i="6"/>
  <c r="J90" i="5"/>
  <c r="I90" i="5"/>
  <c r="H90" i="5"/>
  <c r="G90" i="5"/>
  <c r="F90" i="5"/>
  <c r="D63" i="7"/>
  <c r="D55" i="7"/>
  <c r="D45" i="7"/>
  <c r="D35" i="7"/>
  <c r="D17" i="7"/>
  <c r="L30" i="8"/>
  <c r="L29" i="8"/>
  <c r="L28" i="8"/>
  <c r="L27" i="8"/>
  <c r="L26" i="8"/>
  <c r="L25" i="8"/>
  <c r="L24" i="8"/>
  <c r="L18" i="8"/>
  <c r="L17" i="8"/>
  <c r="L16" i="8"/>
  <c r="L15" i="8"/>
  <c r="L14" i="8"/>
  <c r="L13" i="8"/>
  <c r="L12" i="8"/>
  <c r="K26" i="6"/>
  <c r="K25" i="6"/>
  <c r="K24" i="6"/>
  <c r="K45" i="5"/>
  <c r="L89" i="5"/>
  <c r="L88" i="5"/>
  <c r="L87" i="5"/>
  <c r="L86" i="5"/>
  <c r="L85" i="5"/>
  <c r="K39" i="6"/>
  <c r="K38" i="6"/>
  <c r="K37" i="6"/>
  <c r="K33" i="6"/>
  <c r="K31" i="6"/>
  <c r="K79" i="5"/>
  <c r="L79" i="5" s="1"/>
  <c r="L78" i="5"/>
  <c r="K77" i="5"/>
  <c r="I96" i="5" s="1"/>
  <c r="L77" i="5"/>
  <c r="L76" i="5"/>
  <c r="L73" i="5"/>
  <c r="L72" i="5"/>
  <c r="L71" i="5"/>
  <c r="L70" i="5"/>
  <c r="L69" i="5"/>
  <c r="S58" i="5"/>
  <c r="R58" i="5"/>
  <c r="Q58" i="5"/>
  <c r="P58" i="5"/>
  <c r="M58" i="5"/>
  <c r="L58" i="5"/>
  <c r="S57" i="5"/>
  <c r="R57" i="5"/>
  <c r="Q57" i="5"/>
  <c r="P57" i="5"/>
  <c r="M57" i="5"/>
  <c r="L57" i="5"/>
  <c r="S56" i="5"/>
  <c r="R56" i="5"/>
  <c r="Q56" i="5"/>
  <c r="P56" i="5"/>
  <c r="M56" i="5"/>
  <c r="L56" i="5"/>
  <c r="S55" i="5"/>
  <c r="R55" i="5"/>
  <c r="P55" i="5"/>
  <c r="M55" i="5"/>
  <c r="L55" i="5"/>
  <c r="R54" i="5"/>
  <c r="Q54" i="5"/>
  <c r="P54" i="5"/>
  <c r="M54" i="5"/>
  <c r="Q55" i="5"/>
  <c r="J84" i="5"/>
  <c r="Q53" i="5" s="1"/>
  <c r="G84" i="5"/>
  <c r="N53" i="5" s="1"/>
  <c r="I95" i="5"/>
  <c r="D98" i="5"/>
  <c r="D97" i="5"/>
  <c r="E96" i="5"/>
  <c r="D96" i="5"/>
  <c r="G96" i="5" s="1"/>
  <c r="F95" i="5"/>
  <c r="D95" i="5"/>
  <c r="G95" i="5" s="1"/>
  <c r="J95" i="5" s="1"/>
  <c r="K95" i="5" s="1"/>
  <c r="D94" i="5"/>
  <c r="K89" i="5"/>
  <c r="K87" i="5"/>
  <c r="K47" i="5"/>
  <c r="K62" i="5"/>
  <c r="K48" i="5"/>
  <c r="K46" i="5"/>
  <c r="K44" i="5"/>
  <c r="K43" i="5"/>
  <c r="K42" i="5"/>
  <c r="K41" i="5"/>
  <c r="K40" i="5"/>
  <c r="J51" i="9"/>
  <c r="I51" i="9"/>
  <c r="H51" i="9"/>
  <c r="G51" i="9"/>
  <c r="F51" i="9"/>
  <c r="E51" i="9"/>
  <c r="D51" i="9"/>
  <c r="J50" i="9"/>
  <c r="I50" i="9"/>
  <c r="H50" i="9"/>
  <c r="G50" i="9"/>
  <c r="F50" i="9"/>
  <c r="E50" i="9"/>
  <c r="D50" i="9"/>
  <c r="J27" i="9"/>
  <c r="I27" i="9"/>
  <c r="H27" i="9"/>
  <c r="G27" i="9"/>
  <c r="F27" i="9"/>
  <c r="E27" i="9"/>
  <c r="D27" i="9"/>
  <c r="K40" i="6"/>
  <c r="K36" i="6"/>
  <c r="H80" i="1"/>
  <c r="D80" i="1" s="1"/>
  <c r="I80" i="1"/>
  <c r="J80" i="1"/>
  <c r="K44" i="6"/>
  <c r="D54" i="6"/>
  <c r="L26" i="5"/>
  <c r="E26" i="9"/>
  <c r="D45" i="6"/>
  <c r="K19" i="6"/>
  <c r="K16" i="6"/>
  <c r="K13" i="6"/>
  <c r="K43" i="6"/>
  <c r="K42" i="6"/>
  <c r="K41" i="6"/>
  <c r="K53" i="6"/>
  <c r="K52" i="6"/>
  <c r="K51" i="6"/>
  <c r="K27" i="6"/>
  <c r="K23" i="6"/>
  <c r="K22" i="6"/>
  <c r="K21" i="6"/>
  <c r="K20" i="6"/>
  <c r="K15" i="6"/>
  <c r="K14" i="6"/>
  <c r="K30" i="8"/>
  <c r="K29" i="8"/>
  <c r="K28" i="8"/>
  <c r="K27" i="8"/>
  <c r="K26" i="8"/>
  <c r="K25" i="8"/>
  <c r="K24" i="8"/>
  <c r="K18" i="8"/>
  <c r="K17" i="8"/>
  <c r="K16" i="8"/>
  <c r="K15" i="8"/>
  <c r="K14" i="8"/>
  <c r="K12" i="8"/>
  <c r="K13" i="8"/>
  <c r="D31" i="8"/>
  <c r="D19" i="8"/>
  <c r="K47" i="9"/>
  <c r="K46" i="9"/>
  <c r="K45" i="9"/>
  <c r="K44" i="9"/>
  <c r="K43" i="9"/>
  <c r="K41" i="9"/>
  <c r="G11" i="7"/>
  <c r="G29" i="7" s="1"/>
  <c r="H11" i="7"/>
  <c r="D11" i="5"/>
  <c r="A104" i="10"/>
  <c r="H7" i="7"/>
  <c r="D7" i="7"/>
  <c r="H7" i="8"/>
  <c r="D7" i="8"/>
  <c r="H7" i="6"/>
  <c r="D7" i="6"/>
  <c r="I7" i="5"/>
  <c r="E7" i="5"/>
  <c r="E8" i="1"/>
  <c r="C8" i="1"/>
  <c r="C92" i="1"/>
  <c r="G11" i="8"/>
  <c r="G23" i="8" s="1"/>
  <c r="E10" i="8"/>
  <c r="E22" i="8" s="1"/>
  <c r="K26" i="5"/>
  <c r="J26" i="5"/>
  <c r="I26" i="5"/>
  <c r="H26" i="5"/>
  <c r="G26" i="5"/>
  <c r="F26" i="5"/>
  <c r="E26" i="5"/>
  <c r="F53" i="5"/>
  <c r="G53" i="5"/>
  <c r="G67" i="5"/>
  <c r="G39" i="5"/>
  <c r="H53" i="5"/>
  <c r="H67" i="5"/>
  <c r="H29" i="7"/>
  <c r="D26" i="9"/>
  <c r="F26" i="9"/>
  <c r="J26" i="9"/>
  <c r="I26" i="9"/>
  <c r="H26" i="9"/>
  <c r="G26" i="9"/>
  <c r="H40" i="9"/>
  <c r="G40" i="9"/>
  <c r="F11" i="6"/>
  <c r="F50" i="6" s="1"/>
  <c r="G11" i="6"/>
  <c r="G50" i="6" s="1"/>
  <c r="H11" i="6"/>
  <c r="H50" i="6" s="1"/>
  <c r="H74" i="1"/>
  <c r="G74" i="1"/>
  <c r="F74" i="1"/>
  <c r="D76" i="1"/>
  <c r="E76" i="1" s="1"/>
  <c r="E77" i="1" s="1"/>
  <c r="J10" i="8"/>
  <c r="J22" i="8" s="1"/>
  <c r="J10" i="6"/>
  <c r="J49" i="6" s="1"/>
  <c r="J66" i="5"/>
  <c r="J52" i="5"/>
  <c r="E11" i="8"/>
  <c r="E23" i="8" s="1"/>
  <c r="J73" i="1"/>
  <c r="E10" i="6"/>
  <c r="E49" i="6" s="1"/>
  <c r="J39" i="9"/>
  <c r="E66" i="5"/>
  <c r="J10" i="7"/>
  <c r="J28" i="7" s="1"/>
  <c r="D41" i="9" l="1"/>
  <c r="L41" i="9" s="1"/>
  <c r="F12" i="1"/>
  <c r="G12" i="1"/>
  <c r="E12" i="1"/>
  <c r="J12" i="1"/>
  <c r="K32" i="9"/>
  <c r="D43" i="9" s="1"/>
  <c r="F43" i="1" s="1"/>
  <c r="G10" i="8"/>
  <c r="G22" i="8" s="1"/>
  <c r="G10" i="7"/>
  <c r="G28" i="7" s="1"/>
  <c r="G10" i="6"/>
  <c r="G49" i="6" s="1"/>
  <c r="G66" i="5"/>
  <c r="G83" i="5"/>
  <c r="N52" i="5" s="1"/>
  <c r="E67" i="5"/>
  <c r="G38" i="5"/>
  <c r="E39" i="5"/>
  <c r="J38" i="5"/>
  <c r="J74" i="1"/>
  <c r="J39" i="5"/>
  <c r="H11" i="8"/>
  <c r="H23" i="8" s="1"/>
  <c r="G52" i="5"/>
  <c r="I83" i="5"/>
  <c r="P52" i="5" s="1"/>
  <c r="J67" i="5"/>
  <c r="J11" i="7"/>
  <c r="J29" i="7" s="1"/>
  <c r="F40" i="9"/>
  <c r="J11" i="8"/>
  <c r="J23" i="8" s="1"/>
  <c r="E40" i="9"/>
  <c r="E11" i="6"/>
  <c r="E50" i="6" s="1"/>
  <c r="J53" i="5"/>
  <c r="F84" i="5"/>
  <c r="M53" i="5" s="1"/>
  <c r="E11" i="7"/>
  <c r="E29" i="7" s="1"/>
  <c r="I73" i="1"/>
  <c r="G73" i="1"/>
  <c r="J11" i="6"/>
  <c r="J50" i="6" s="1"/>
  <c r="G39" i="9"/>
  <c r="I39" i="5"/>
  <c r="F39" i="5"/>
  <c r="E53" i="5"/>
  <c r="I38" i="5"/>
  <c r="E74" i="1"/>
  <c r="I11" i="6"/>
  <c r="I50" i="6" s="1"/>
  <c r="H39" i="5"/>
  <c r="F67" i="5"/>
  <c r="F11" i="7"/>
  <c r="F29" i="7" s="1"/>
  <c r="J31" i="1"/>
  <c r="E31" i="1"/>
  <c r="F11" i="8"/>
  <c r="F23" i="8" s="1"/>
  <c r="I10" i="7"/>
  <c r="I28" i="7" s="1"/>
  <c r="I10" i="6"/>
  <c r="I49" i="6" s="1"/>
  <c r="C88" i="1"/>
  <c r="C87" i="1"/>
  <c r="D56" i="1"/>
  <c r="F52" i="5"/>
  <c r="J83" i="5"/>
  <c r="Q52" i="5" s="1"/>
  <c r="D18" i="1"/>
  <c r="F39" i="9"/>
  <c r="F10" i="6"/>
  <c r="F49" i="6" s="1"/>
  <c r="F66" i="5"/>
  <c r="D65" i="1"/>
  <c r="D54" i="1"/>
  <c r="D57" i="1"/>
  <c r="D24" i="1"/>
  <c r="F38" i="5"/>
  <c r="F10" i="8"/>
  <c r="F22" i="8" s="1"/>
  <c r="F83" i="5"/>
  <c r="M52" i="5" s="1"/>
  <c r="D26" i="1"/>
  <c r="D62" i="1"/>
  <c r="D15" i="1"/>
  <c r="D52" i="1"/>
  <c r="F10" i="7"/>
  <c r="F28" i="7" s="1"/>
  <c r="D59" i="1"/>
  <c r="D16" i="1"/>
  <c r="D50" i="1"/>
  <c r="D42" i="1"/>
  <c r="D20" i="1"/>
  <c r="D23" i="1"/>
  <c r="D64" i="1"/>
  <c r="E39" i="1"/>
  <c r="I39" i="1"/>
  <c r="J39" i="1"/>
  <c r="L47" i="5"/>
  <c r="H39" i="1"/>
  <c r="G39" i="1"/>
  <c r="F39" i="1"/>
  <c r="G46" i="1"/>
  <c r="E46" i="1"/>
  <c r="F46" i="1"/>
  <c r="L46" i="9"/>
  <c r="H46" i="1"/>
  <c r="I46" i="1"/>
  <c r="J46" i="1"/>
  <c r="H40" i="1"/>
  <c r="L48" i="5"/>
  <c r="F40" i="1"/>
  <c r="E40" i="1"/>
  <c r="I40" i="1"/>
  <c r="J40" i="1"/>
  <c r="G40" i="1"/>
  <c r="J96" i="5"/>
  <c r="K96" i="5" s="1"/>
  <c r="J38" i="1"/>
  <c r="F38" i="1"/>
  <c r="E38" i="1"/>
  <c r="I38" i="1"/>
  <c r="L46" i="5"/>
  <c r="G38" i="1"/>
  <c r="H38" i="1"/>
  <c r="G45" i="1"/>
  <c r="J45" i="1"/>
  <c r="F45" i="1"/>
  <c r="H45" i="1"/>
  <c r="E45" i="1"/>
  <c r="I45" i="1"/>
  <c r="L45" i="9"/>
  <c r="H32" i="1"/>
  <c r="E32" i="1"/>
  <c r="I32" i="1"/>
  <c r="L40" i="5"/>
  <c r="J32" i="1"/>
  <c r="F32" i="1"/>
  <c r="G32" i="1"/>
  <c r="D67" i="1"/>
  <c r="L45" i="5"/>
  <c r="G37" i="1"/>
  <c r="H37" i="1"/>
  <c r="F37" i="1"/>
  <c r="J37" i="1"/>
  <c r="E37" i="1"/>
  <c r="I37" i="1"/>
  <c r="F44" i="1"/>
  <c r="H44" i="1"/>
  <c r="E44" i="1"/>
  <c r="I44" i="1"/>
  <c r="L44" i="9"/>
  <c r="J44" i="1"/>
  <c r="G44" i="1"/>
  <c r="F97" i="5"/>
  <c r="G97" i="5" s="1"/>
  <c r="J97" i="5" s="1"/>
  <c r="K97" i="5" s="1"/>
  <c r="I97" i="5"/>
  <c r="E36" i="1"/>
  <c r="I36" i="1"/>
  <c r="G36" i="1"/>
  <c r="F36" i="1"/>
  <c r="L44" i="5"/>
  <c r="H36" i="1"/>
  <c r="J36" i="1"/>
  <c r="F80" i="5"/>
  <c r="F13" i="1" s="1"/>
  <c r="F28" i="1" s="1"/>
  <c r="I94" i="5"/>
  <c r="E80" i="5"/>
  <c r="E13" i="1" s="1"/>
  <c r="J80" i="5"/>
  <c r="J13" i="1" s="1"/>
  <c r="F94" i="5"/>
  <c r="I80" i="5"/>
  <c r="I13" i="1" s="1"/>
  <c r="H80" i="5"/>
  <c r="H13" i="1" s="1"/>
  <c r="G80" i="5"/>
  <c r="G13" i="1" s="1"/>
  <c r="H47" i="1"/>
  <c r="G47" i="1"/>
  <c r="L47" i="9"/>
  <c r="J47" i="1"/>
  <c r="F47" i="1"/>
  <c r="E47" i="1"/>
  <c r="I47" i="1"/>
  <c r="G35" i="1"/>
  <c r="F35" i="1"/>
  <c r="H35" i="1"/>
  <c r="E35" i="1"/>
  <c r="I35" i="1"/>
  <c r="L43" i="5"/>
  <c r="J35" i="1"/>
  <c r="G94" i="5"/>
  <c r="J94" i="5" s="1"/>
  <c r="K94" i="5" s="1"/>
  <c r="L42" i="5"/>
  <c r="F34" i="1"/>
  <c r="H34" i="1"/>
  <c r="E34" i="1"/>
  <c r="I34" i="1"/>
  <c r="J34" i="1"/>
  <c r="G34" i="1"/>
  <c r="F33" i="1"/>
  <c r="H33" i="1"/>
  <c r="E33" i="1"/>
  <c r="I33" i="1"/>
  <c r="J33" i="1"/>
  <c r="L41" i="5"/>
  <c r="G33" i="1"/>
  <c r="H43" i="1"/>
  <c r="G43" i="1"/>
  <c r="J43" i="1"/>
  <c r="E43" i="1"/>
  <c r="I98" i="5"/>
  <c r="F98" i="5"/>
  <c r="G98" i="5" s="1"/>
  <c r="J98" i="5" s="1"/>
  <c r="K98" i="5" s="1"/>
  <c r="E30" i="1"/>
  <c r="I30" i="1"/>
  <c r="K23" i="9"/>
  <c r="I11" i="7"/>
  <c r="I29" i="7" s="1"/>
  <c r="H66" i="5"/>
  <c r="I84" i="5"/>
  <c r="P53" i="5" s="1"/>
  <c r="E14" i="1"/>
  <c r="I11" i="8"/>
  <c r="I23" i="8" s="1"/>
  <c r="I66" i="5"/>
  <c r="I10" i="8"/>
  <c r="I22" i="8" s="1"/>
  <c r="H10" i="8"/>
  <c r="H22" i="8" s="1"/>
  <c r="E73" i="1"/>
  <c r="G14" i="1"/>
  <c r="I67" i="5"/>
  <c r="H12" i="1"/>
  <c r="H39" i="9"/>
  <c r="E38" i="5"/>
  <c r="E52" i="5"/>
  <c r="H10" i="7"/>
  <c r="H28" i="7" s="1"/>
  <c r="E39" i="9"/>
  <c r="I12" i="1"/>
  <c r="I28" i="1" s="1"/>
  <c r="D62" i="5"/>
  <c r="H14" i="1"/>
  <c r="H73" i="1"/>
  <c r="I74" i="1"/>
  <c r="I40" i="9"/>
  <c r="I39" i="9"/>
  <c r="I14" i="1"/>
  <c r="H10" i="6"/>
  <c r="H49" i="6" s="1"/>
  <c r="H38" i="5"/>
  <c r="I53" i="5"/>
  <c r="F14" i="1"/>
  <c r="E10" i="7"/>
  <c r="E28" i="7" s="1"/>
  <c r="H52" i="5"/>
  <c r="H83" i="5"/>
  <c r="O52" i="5" s="1"/>
  <c r="L43" i="9" l="1"/>
  <c r="I43" i="1"/>
  <c r="I69" i="1" s="1"/>
  <c r="I71" i="1" s="1"/>
  <c r="D12" i="1"/>
  <c r="J28" i="1"/>
  <c r="D44" i="1"/>
  <c r="H69" i="1"/>
  <c r="G28" i="1"/>
  <c r="G71" i="1" s="1"/>
  <c r="G69" i="1"/>
  <c r="D34" i="1"/>
  <c r="D47" i="1"/>
  <c r="J69" i="1"/>
  <c r="J75" i="1" s="1"/>
  <c r="F69" i="1"/>
  <c r="F75" i="1" s="1"/>
  <c r="D33" i="1"/>
  <c r="D45" i="1"/>
  <c r="D43" i="1"/>
  <c r="D37" i="1"/>
  <c r="D38" i="1"/>
  <c r="D40" i="1"/>
  <c r="D35" i="1"/>
  <c r="D36" i="1"/>
  <c r="D46" i="1"/>
  <c r="D39" i="1"/>
  <c r="D13" i="1"/>
  <c r="D28" i="1" s="1"/>
  <c r="D32" i="1"/>
  <c r="E69" i="1"/>
  <c r="H28" i="1"/>
  <c r="D14" i="1"/>
  <c r="E28" i="1"/>
  <c r="G75" i="1" l="1"/>
  <c r="I75" i="1"/>
  <c r="E71" i="1"/>
  <c r="E75" i="1"/>
  <c r="J71" i="1"/>
  <c r="H75" i="1"/>
  <c r="H71" i="1"/>
  <c r="D69" i="1"/>
  <c r="F71" i="1"/>
  <c r="E81" i="1" l="1"/>
  <c r="F76" i="1" s="1"/>
  <c r="D75" i="1"/>
  <c r="D71" i="1"/>
  <c r="F77" i="1" l="1"/>
  <c r="F81" i="1" s="1"/>
  <c r="G76" i="1" s="1"/>
  <c r="G77" i="1" l="1"/>
  <c r="G81" i="1" s="1"/>
  <c r="H76" i="1" s="1"/>
  <c r="H77" i="1" l="1"/>
  <c r="H81" i="1" s="1"/>
  <c r="I76" i="1" s="1"/>
  <c r="I77" i="1" l="1"/>
  <c r="I81" i="1" s="1"/>
  <c r="J76" i="1" s="1"/>
  <c r="J77" i="1" l="1"/>
  <c r="D77" i="1" s="1"/>
  <c r="D81" i="1" s="1"/>
  <c r="J81" i="1" l="1"/>
</calcChain>
</file>

<file path=xl/comments1.xml><?xml version="1.0" encoding="utf-8"?>
<comments xmlns="http://schemas.openxmlformats.org/spreadsheetml/2006/main">
  <authors>
    <author>Economics Department</author>
  </authors>
  <commentList>
    <comment ref="A5" authorId="0" shapeId="0">
      <text>
        <r>
          <rPr>
            <sz val="8"/>
            <color indexed="81"/>
            <rFont val="Tahoma"/>
            <family val="2"/>
          </rPr>
          <t>Place the cursor over cells with red triangles to read comments.</t>
        </r>
      </text>
    </comment>
  </commentList>
</comments>
</file>

<file path=xl/comments2.xml><?xml version="1.0" encoding="utf-8"?>
<comments xmlns="http://schemas.openxmlformats.org/spreadsheetml/2006/main">
  <authors>
    <author>Economics Department</author>
    <author>William Edwards</author>
    <author>isuimage</author>
    <author>Ann Johanns</author>
  </authors>
  <commentList>
    <comment ref="C3" authorId="0" shapeId="0">
      <text>
        <r>
          <rPr>
            <sz val="8"/>
            <color indexed="81"/>
            <rFont val="Tahoma"/>
            <family val="2"/>
          </rPr>
          <t>Place the cursor over cells with red triangles to read comments.</t>
        </r>
      </text>
    </comment>
    <comment ref="C10" authorId="0" shapeId="0">
      <text>
        <r>
          <rPr>
            <sz val="8"/>
            <color indexed="81"/>
            <rFont val="Tahoma"/>
            <family val="2"/>
          </rPr>
          <t>Budget unit is usually per head, per litter, or per sow or cow unit.</t>
        </r>
      </text>
    </comment>
    <comment ref="D10" authorId="0" shapeId="0">
      <text>
        <r>
          <rPr>
            <sz val="8"/>
            <color indexed="81"/>
            <rFont val="Tahoma"/>
            <family val="2"/>
          </rPr>
          <t>Budget unit is usually per head, per litter, or per sow or cow unit.</t>
        </r>
      </text>
    </comment>
    <comment ref="E10" authorId="0" shapeId="0">
      <text>
        <r>
          <rPr>
            <sz val="8"/>
            <color indexed="81"/>
            <rFont val="Tahoma"/>
            <family val="2"/>
          </rPr>
          <t>Budget unit is usually per head, per litter, or per sow or cow unit.</t>
        </r>
      </text>
    </comment>
    <comment ref="F10" authorId="0" shapeId="0">
      <text>
        <r>
          <rPr>
            <sz val="8"/>
            <color indexed="81"/>
            <rFont val="Tahoma"/>
            <family val="2"/>
          </rPr>
          <t>Budget unit is usually per head, per litter, or per sow or cow unit.</t>
        </r>
      </text>
    </comment>
    <comment ref="G10" authorId="0" shapeId="0">
      <text>
        <r>
          <rPr>
            <sz val="8"/>
            <color indexed="81"/>
            <rFont val="Tahoma"/>
            <family val="2"/>
          </rPr>
          <t>Budget unit is usually per head, per litter, or per sow or cow unit.</t>
        </r>
      </text>
    </comment>
    <comment ref="H10" authorId="0" shapeId="0">
      <text>
        <r>
          <rPr>
            <sz val="8"/>
            <color indexed="81"/>
            <rFont val="Tahoma"/>
            <family val="2"/>
          </rPr>
          <t>Budget unit is usually per head, per litter, or per sow or cow unit.</t>
        </r>
      </text>
    </comment>
    <comment ref="I10" authorId="0" shapeId="0">
      <text>
        <r>
          <rPr>
            <sz val="8"/>
            <color indexed="81"/>
            <rFont val="Tahoma"/>
            <family val="2"/>
          </rPr>
          <t>Budget unit is usually per head, per litter, or per sow or cow unit.</t>
        </r>
      </text>
    </comment>
    <comment ref="J10" authorId="0" shapeId="0">
      <text>
        <r>
          <rPr>
            <sz val="8"/>
            <color indexed="81"/>
            <rFont val="Tahoma"/>
            <family val="2"/>
          </rPr>
          <t>Budget unit is usually per head, per litter, or per sow or cow unit.</t>
        </r>
      </text>
    </comment>
    <comment ref="D14" authorId="1" shapeId="0">
      <text>
        <r>
          <rPr>
            <sz val="8"/>
            <color indexed="81"/>
            <rFont val="Tahoma"/>
            <family val="2"/>
          </rPr>
          <t>Adjust number purchased or 
produced for death loss, saving 
replacement females, etc.</t>
        </r>
      </text>
    </comment>
    <comment ref="E14" authorId="1" shapeId="0">
      <text>
        <r>
          <rPr>
            <sz val="8"/>
            <color indexed="81"/>
            <rFont val="Tahoma"/>
            <family val="2"/>
          </rPr>
          <t>Adjust number purchased or 
produced for death loss, saving 
replacement females, etc.</t>
        </r>
      </text>
    </comment>
    <comment ref="F14" authorId="1" shapeId="0">
      <text>
        <r>
          <rPr>
            <sz val="8"/>
            <color indexed="81"/>
            <rFont val="Tahoma"/>
            <family val="2"/>
          </rPr>
          <t>Adjust number purchased or 
produced for death loss, saving 
replacement females, etc.</t>
        </r>
      </text>
    </comment>
    <comment ref="G14" authorId="1" shapeId="0">
      <text>
        <r>
          <rPr>
            <sz val="8"/>
            <color indexed="81"/>
            <rFont val="Tahoma"/>
            <family val="2"/>
          </rPr>
          <t>Adjust number purchased or 
produced for death loss, saving 
replacement females, etc.</t>
        </r>
      </text>
    </comment>
    <comment ref="H14" authorId="1" shapeId="0">
      <text>
        <r>
          <rPr>
            <sz val="8"/>
            <color indexed="81"/>
            <rFont val="Tahoma"/>
            <family val="2"/>
          </rPr>
          <t>Adjust number purchased or 
produced for death loss, saving 
replacement females, etc.</t>
        </r>
      </text>
    </comment>
    <comment ref="I14" authorId="1" shapeId="0">
      <text>
        <r>
          <rPr>
            <sz val="8"/>
            <color indexed="81"/>
            <rFont val="Tahoma"/>
            <family val="2"/>
          </rPr>
          <t>Adjust number purchased or 
produced for death loss, saving 
replacement females, etc.</t>
        </r>
      </text>
    </comment>
    <comment ref="J14" authorId="1" shapeId="0">
      <text>
        <r>
          <rPr>
            <sz val="8"/>
            <color indexed="81"/>
            <rFont val="Tahoma"/>
            <family val="2"/>
          </rPr>
          <t>Adjust number purchased or 
produced for death loss, saving 
replacement females, etc.</t>
        </r>
      </text>
    </comment>
    <comment ref="D20" authorId="1" shapeId="0">
      <text>
        <r>
          <rPr>
            <sz val="8"/>
            <color indexed="81"/>
            <rFont val="Tahoma"/>
            <family val="2"/>
          </rPr>
          <t>For livestock products such 
as milk, wool, semen, etc.</t>
        </r>
      </text>
    </comment>
    <comment ref="E20" authorId="1" shapeId="0">
      <text>
        <r>
          <rPr>
            <sz val="8"/>
            <color indexed="81"/>
            <rFont val="Tahoma"/>
            <family val="2"/>
          </rPr>
          <t>For livestock products such 
as milk, wool, semen, etc.</t>
        </r>
      </text>
    </comment>
    <comment ref="F20" authorId="1" shapeId="0">
      <text>
        <r>
          <rPr>
            <sz val="8"/>
            <color indexed="81"/>
            <rFont val="Tahoma"/>
            <family val="2"/>
          </rPr>
          <t>For livestock products such 
as milk, wool, semen, etc.</t>
        </r>
      </text>
    </comment>
    <comment ref="G20" authorId="1" shapeId="0">
      <text>
        <r>
          <rPr>
            <sz val="8"/>
            <color indexed="81"/>
            <rFont val="Tahoma"/>
            <family val="2"/>
          </rPr>
          <t>For livestock products such 
as milk, wool, semen, etc.</t>
        </r>
      </text>
    </comment>
    <comment ref="H20" authorId="1" shapeId="0">
      <text>
        <r>
          <rPr>
            <sz val="8"/>
            <color indexed="81"/>
            <rFont val="Tahoma"/>
            <family val="2"/>
          </rPr>
          <t>For livestock products such 
as milk, wool, semen, etc.</t>
        </r>
      </text>
    </comment>
    <comment ref="I20" authorId="1" shapeId="0">
      <text>
        <r>
          <rPr>
            <sz val="8"/>
            <color indexed="81"/>
            <rFont val="Tahoma"/>
            <family val="2"/>
          </rPr>
          <t>For livestock products such 
as milk, wool, semen, etc.</t>
        </r>
      </text>
    </comment>
    <comment ref="J20" authorId="1" shapeId="0">
      <text>
        <r>
          <rPr>
            <sz val="8"/>
            <color indexed="81"/>
            <rFont val="Tahoma"/>
            <family val="2"/>
          </rPr>
          <t>For livestock products such 
as milk, wool, semen, etc.</t>
        </r>
      </text>
    </comment>
    <comment ref="D29" authorId="2" shapeId="0">
      <text>
        <r>
          <rPr>
            <sz val="9"/>
            <color indexed="81"/>
            <rFont val="Tahoma"/>
            <charset val="1"/>
          </rPr>
          <t>Include purchases of replacement 
females, sires or feeder animals.</t>
        </r>
      </text>
    </comment>
    <comment ref="E29" authorId="2" shapeId="0">
      <text>
        <r>
          <rPr>
            <sz val="9"/>
            <color indexed="81"/>
            <rFont val="Tahoma"/>
            <charset val="1"/>
          </rPr>
          <t>Include purchases of replacement 
females, sires or feeder animals.</t>
        </r>
      </text>
    </comment>
    <comment ref="F29" authorId="2" shapeId="0">
      <text>
        <r>
          <rPr>
            <sz val="9"/>
            <color indexed="81"/>
            <rFont val="Tahoma"/>
            <charset val="1"/>
          </rPr>
          <t>Include purchases of replacement 
females, sires or feeder animals.</t>
        </r>
      </text>
    </comment>
    <comment ref="G29" authorId="2" shapeId="0">
      <text>
        <r>
          <rPr>
            <sz val="9"/>
            <color indexed="81"/>
            <rFont val="Tahoma"/>
            <charset val="1"/>
          </rPr>
          <t>Include purchases of replacement 
females, sires or feeder animals.</t>
        </r>
      </text>
    </comment>
    <comment ref="H29" authorId="2" shapeId="0">
      <text>
        <r>
          <rPr>
            <sz val="9"/>
            <color indexed="81"/>
            <rFont val="Tahoma"/>
            <charset val="1"/>
          </rPr>
          <t>Include purchases of replacement 
females, sires or feeder animals.</t>
        </r>
      </text>
    </comment>
    <comment ref="I29" authorId="2" shapeId="0">
      <text>
        <r>
          <rPr>
            <sz val="9"/>
            <color indexed="81"/>
            <rFont val="Tahoma"/>
            <charset val="1"/>
          </rPr>
          <t>Include purchases of replacement 
females, sires or feeder animals.</t>
        </r>
      </text>
    </comment>
    <comment ref="J29" authorId="2" shapeId="0">
      <text>
        <r>
          <rPr>
            <sz val="9"/>
            <color indexed="81"/>
            <rFont val="Tahoma"/>
            <charset val="1"/>
          </rPr>
          <t>Include purchases of replacement 
females, sires or feeder animals.</t>
        </r>
      </text>
    </comment>
    <comment ref="C38" authorId="0" shapeId="0">
      <text>
        <r>
          <rPr>
            <sz val="8"/>
            <color indexed="81"/>
            <rFont val="Tahoma"/>
            <family val="2"/>
          </rPr>
          <t>Indicate how each of these will be distributed 
throughout the year by entering a factor or 
percent in each period in which they are 
expected to occur. See example on 
Getting Started sheet for more information.</t>
        </r>
      </text>
    </comment>
    <comment ref="K41" authorId="3" shapeId="0">
      <text>
        <r>
          <rPr>
            <sz val="8"/>
            <color indexed="81"/>
            <rFont val="Tahoma"/>
            <family val="2"/>
          </rPr>
          <t>Total must equal yearly total OR 100.</t>
        </r>
      </text>
    </comment>
    <comment ref="K43" authorId="3" shapeId="0">
      <text>
        <r>
          <rPr>
            <sz val="8"/>
            <color indexed="81"/>
            <rFont val="Tahoma"/>
            <family val="2"/>
          </rPr>
          <t>Total must equal yearly total OR 100.</t>
        </r>
      </text>
    </comment>
    <comment ref="K44" authorId="3" shapeId="0">
      <text>
        <r>
          <rPr>
            <sz val="8"/>
            <color indexed="81"/>
            <rFont val="Tahoma"/>
            <family val="2"/>
          </rPr>
          <t>Total must equal yearly total OR 100.</t>
        </r>
      </text>
    </comment>
    <comment ref="K45" authorId="3" shapeId="0">
      <text>
        <r>
          <rPr>
            <sz val="8"/>
            <color indexed="81"/>
            <rFont val="Tahoma"/>
            <family val="2"/>
          </rPr>
          <t>Total must equal yearly total OR 100.</t>
        </r>
      </text>
    </comment>
    <comment ref="K46" authorId="3" shapeId="0">
      <text>
        <r>
          <rPr>
            <sz val="8"/>
            <color indexed="81"/>
            <rFont val="Tahoma"/>
            <family val="2"/>
          </rPr>
          <t>Total must equal yearly total OR 100.</t>
        </r>
      </text>
    </comment>
    <comment ref="K47" authorId="3" shapeId="0">
      <text>
        <r>
          <rPr>
            <sz val="8"/>
            <color indexed="81"/>
            <rFont val="Tahoma"/>
            <family val="2"/>
          </rPr>
          <t>Total must equal yearly total OR 100.</t>
        </r>
      </text>
    </comment>
    <comment ref="C53" authorId="0" shapeId="0">
      <text>
        <r>
          <rPr>
            <sz val="8"/>
            <color indexed="81"/>
            <rFont val="Tahoma"/>
            <family val="2"/>
          </rPr>
          <t>Carries over to Crops sheet.</t>
        </r>
      </text>
    </comment>
  </commentList>
</comments>
</file>

<file path=xl/comments3.xml><?xml version="1.0" encoding="utf-8"?>
<comments xmlns="http://schemas.openxmlformats.org/spreadsheetml/2006/main">
  <authors>
    <author>Economics Department</author>
    <author>William Edwards</author>
    <author>isuimage</author>
  </authors>
  <commentList>
    <comment ref="C4" authorId="0" shapeId="0">
      <text>
        <r>
          <rPr>
            <sz val="9"/>
            <color indexed="81"/>
            <rFont val="Tahoma"/>
            <family val="2"/>
          </rPr>
          <t>Place the cursor over cells with red triangles to read comments.</t>
        </r>
      </text>
    </comment>
    <comment ref="C9" authorId="0" shapeId="0">
      <text>
        <r>
          <rPr>
            <sz val="9"/>
            <color indexed="81"/>
            <rFont val="Tahoma"/>
            <family val="2"/>
          </rPr>
          <t>Use a different column for the same crop 
if yields or costs are significantly different 
due to tillage system, land quality, rotation, 
or technology used. Use a separate column
for crops on crop-share rented land, and 
enter only the operator's share of yield 
and costs.</t>
        </r>
      </text>
    </comment>
    <comment ref="C13" authorId="0" shapeId="0">
      <text>
        <r>
          <rPr>
            <sz val="9"/>
            <color indexed="81"/>
            <rFont val="Tahoma"/>
            <family val="2"/>
          </rPr>
          <t>Use the designated rows for corn, soybeans, 
silage, and hay. These are used to calculate 
total feed supplies.</t>
        </r>
      </text>
    </comment>
    <comment ref="E14" authorId="1" shapeId="0">
      <text>
        <r>
          <rPr>
            <sz val="10"/>
            <color indexed="81"/>
            <rFont val="Tahoma"/>
            <family val="2"/>
          </rPr>
          <t>Enter the expected yield only 
on the appropriate line for 
each crop to be grown.</t>
        </r>
      </text>
    </comment>
    <comment ref="F14" authorId="1" shapeId="0">
      <text>
        <r>
          <rPr>
            <sz val="10"/>
            <color indexed="81"/>
            <rFont val="Tahoma"/>
            <family val="2"/>
          </rPr>
          <t>Enter the expected yield only 
on the appropriate line for 
each crop to be grown.</t>
        </r>
      </text>
    </comment>
    <comment ref="G14" authorId="1" shapeId="0">
      <text>
        <r>
          <rPr>
            <sz val="10"/>
            <color indexed="81"/>
            <rFont val="Tahoma"/>
            <family val="2"/>
          </rPr>
          <t>Enter the expected yield only 
on the appropriate line for 
each crop to be grown.</t>
        </r>
      </text>
    </comment>
    <comment ref="H14" authorId="1" shapeId="0">
      <text>
        <r>
          <rPr>
            <sz val="10"/>
            <color indexed="81"/>
            <rFont val="Tahoma"/>
            <family val="2"/>
          </rPr>
          <t>Enter the expected yield only 
on the appropriate line for 
each crop to be grown.</t>
        </r>
      </text>
    </comment>
    <comment ref="I14" authorId="1" shapeId="0">
      <text>
        <r>
          <rPr>
            <sz val="10"/>
            <color indexed="81"/>
            <rFont val="Tahoma"/>
            <family val="2"/>
          </rPr>
          <t>Enter the expected yield only 
on the appropriate line for 
each crop to be grown.</t>
        </r>
      </text>
    </comment>
    <comment ref="J14" authorId="1" shapeId="0">
      <text>
        <r>
          <rPr>
            <sz val="10"/>
            <color indexed="81"/>
            <rFont val="Tahoma"/>
            <family val="2"/>
          </rPr>
          <t>Enter the expected yield only 
on the appropriate line for 
each crop to be grown.</t>
        </r>
      </text>
    </comment>
    <comment ref="K14" authorId="1" shapeId="0">
      <text>
        <r>
          <rPr>
            <sz val="10"/>
            <color indexed="81"/>
            <rFont val="Tahoma"/>
            <family val="2"/>
          </rPr>
          <t>Enter the expected yield only 
on the appropriate line for 
each crop to be grown.</t>
        </r>
      </text>
    </comment>
    <comment ref="L14" authorId="1" shapeId="0">
      <text>
        <r>
          <rPr>
            <sz val="10"/>
            <color indexed="81"/>
            <rFont val="Tahoma"/>
            <family val="2"/>
          </rPr>
          <t>Enter the expected yield only 
on the appropriate line for 
each crop to be grown.</t>
        </r>
      </text>
    </comment>
    <comment ref="M14" authorId="1" shapeId="0">
      <text>
        <r>
          <rPr>
            <sz val="10"/>
            <color indexed="81"/>
            <rFont val="Tahoma"/>
            <family val="2"/>
          </rPr>
          <t>Enter the expected yield only 
on the appropriate line for 
each crop to be grown.</t>
        </r>
      </text>
    </comment>
    <comment ref="N14" authorId="1" shapeId="0">
      <text>
        <r>
          <rPr>
            <sz val="10"/>
            <color indexed="81"/>
            <rFont val="Tahoma"/>
            <family val="2"/>
          </rPr>
          <t>Enter the expected yield only 
on the appropriate line for 
each crop to be grown.</t>
        </r>
      </text>
    </comment>
    <comment ref="O14" authorId="1" shapeId="0">
      <text>
        <r>
          <rPr>
            <sz val="10"/>
            <color indexed="81"/>
            <rFont val="Tahoma"/>
            <family val="2"/>
          </rPr>
          <t>Enter the expected yield only 
on the appropriate line for 
each crop to be grown.</t>
        </r>
      </text>
    </comment>
    <comment ref="P14" authorId="1" shapeId="0">
      <text>
        <r>
          <rPr>
            <sz val="10"/>
            <color indexed="81"/>
            <rFont val="Tahoma"/>
            <family val="2"/>
          </rPr>
          <t>Enter the expected yield only 
on the appropriate line for 
each crop to be grown.</t>
        </r>
      </text>
    </comment>
    <comment ref="C22" authorId="1" shapeId="0">
      <text>
        <r>
          <rPr>
            <sz val="9"/>
            <color indexed="81"/>
            <rFont val="Tahoma"/>
            <family val="2"/>
          </rPr>
          <t>Include income from straw, stover 
or other secondary products.</t>
        </r>
      </text>
    </comment>
    <comment ref="C25" authorId="0" shapeId="0">
      <text>
        <r>
          <rPr>
            <sz val="9"/>
            <color indexed="81"/>
            <rFont val="Tahoma"/>
            <family val="2"/>
          </rPr>
          <t xml:space="preserve">Enter the operator's share of expected 
costs per acre for each crop enterprise. 
Do not include cash rent here. </t>
        </r>
      </text>
    </comment>
    <comment ref="C39" authorId="0" shapeId="0">
      <text>
        <r>
          <rPr>
            <sz val="9"/>
            <color indexed="81"/>
            <rFont val="Tahoma"/>
            <family val="2"/>
          </rPr>
          <t>Enter factors to allocate costs by period, 
just as in the livestock budgets.</t>
        </r>
      </text>
    </comment>
    <comment ref="C53" authorId="0" shapeId="0">
      <text>
        <r>
          <rPr>
            <sz val="9"/>
            <color indexed="81"/>
            <rFont val="Tahoma"/>
            <family val="2"/>
          </rPr>
          <t>Enter the expected purchase 
or sale price in each period.</t>
        </r>
      </text>
    </comment>
    <comment ref="C67" authorId="0" shapeId="0">
      <text>
        <r>
          <rPr>
            <sz val="9"/>
            <color indexed="81"/>
            <rFont val="Tahoma"/>
            <family val="2"/>
          </rPr>
          <t>Enter values to allocate 
sales among the periods.</t>
        </r>
      </text>
    </comment>
    <comment ref="D69" authorId="2" shapeId="0">
      <text>
        <r>
          <rPr>
            <sz val="9"/>
            <color indexed="81"/>
            <rFont val="Tahoma"/>
            <family val="2"/>
          </rPr>
          <t>Enter quantity carried over from the previous year.</t>
        </r>
      </text>
    </comment>
    <comment ref="D70" authorId="2" shapeId="0">
      <text>
        <r>
          <rPr>
            <sz val="9"/>
            <color indexed="81"/>
            <rFont val="Tahoma"/>
            <family val="2"/>
          </rPr>
          <t>Enter quantity carried over from the previous year.</t>
        </r>
      </text>
    </comment>
    <comment ref="D71" authorId="2" shapeId="0">
      <text>
        <r>
          <rPr>
            <sz val="9"/>
            <color indexed="81"/>
            <rFont val="Tahoma"/>
            <family val="2"/>
          </rPr>
          <t>Enter quantity carried over from the previous year.</t>
        </r>
      </text>
    </comment>
    <comment ref="D72" authorId="2" shapeId="0">
      <text>
        <r>
          <rPr>
            <sz val="9"/>
            <color indexed="81"/>
            <rFont val="Tahoma"/>
            <family val="2"/>
          </rPr>
          <t>Enter quantity carried over from the previous year.</t>
        </r>
      </text>
    </comment>
    <comment ref="D73" authorId="2" shapeId="0">
      <text>
        <r>
          <rPr>
            <sz val="9"/>
            <color indexed="81"/>
            <rFont val="Tahoma"/>
            <family val="2"/>
          </rPr>
          <t>Enter quantity carried over from the previous year.</t>
        </r>
      </text>
    </comment>
    <comment ref="C82" authorId="0" shapeId="0">
      <text>
        <r>
          <rPr>
            <sz val="9"/>
            <color indexed="81"/>
            <rFont val="Tahoma"/>
            <family val="2"/>
          </rPr>
          <t>Enter values to allocate purchases 
among the periods.</t>
        </r>
      </text>
    </comment>
    <comment ref="H93" authorId="0" shapeId="0">
      <text>
        <r>
          <rPr>
            <sz val="9"/>
            <color indexed="81"/>
            <rFont val="Tahoma"/>
            <family val="2"/>
          </rPr>
          <t>Carried over from Livestock sheet.</t>
        </r>
      </text>
    </comment>
    <comment ref="J93" authorId="0" shapeId="0">
      <text>
        <r>
          <rPr>
            <sz val="9"/>
            <color indexed="81"/>
            <rFont val="Tahoma"/>
            <family val="2"/>
          </rPr>
          <t xml:space="preserve">This column should </t>
        </r>
        <r>
          <rPr>
            <b/>
            <sz val="9"/>
            <color indexed="81"/>
            <rFont val="Tahoma"/>
            <family val="2"/>
          </rPr>
          <t xml:space="preserve">not </t>
        </r>
        <r>
          <rPr>
            <sz val="9"/>
            <color indexed="81"/>
            <rFont val="Tahoma"/>
            <family val="2"/>
          </rPr>
          <t>be negative.</t>
        </r>
      </text>
    </comment>
    <comment ref="G94" authorId="2" shapeId="0">
      <text>
        <r>
          <rPr>
            <sz val="9"/>
            <color indexed="81"/>
            <rFont val="Tahoma"/>
            <family val="2"/>
          </rPr>
          <t>Beginning inventory + purchases + production</t>
        </r>
      </text>
    </comment>
    <comment ref="G95" authorId="2" shapeId="0">
      <text>
        <r>
          <rPr>
            <sz val="9"/>
            <color indexed="81"/>
            <rFont val="Tahoma"/>
            <family val="2"/>
          </rPr>
          <t>Beginning inventory + purchases + production</t>
        </r>
      </text>
    </comment>
    <comment ref="G96" authorId="2" shapeId="0">
      <text>
        <r>
          <rPr>
            <sz val="9"/>
            <color indexed="81"/>
            <rFont val="Tahoma"/>
            <family val="2"/>
          </rPr>
          <t>Beginning inventory + purchases + production</t>
        </r>
      </text>
    </comment>
    <comment ref="G97" authorId="2" shapeId="0">
      <text>
        <r>
          <rPr>
            <sz val="9"/>
            <color indexed="81"/>
            <rFont val="Tahoma"/>
            <family val="2"/>
          </rPr>
          <t>Beginning inventory + purchases + production</t>
        </r>
      </text>
    </comment>
    <comment ref="G98" authorId="2" shapeId="0">
      <text>
        <r>
          <rPr>
            <sz val="9"/>
            <color indexed="81"/>
            <rFont val="Tahoma"/>
            <family val="2"/>
          </rPr>
          <t>Beginning inventory + purchases + production</t>
        </r>
      </text>
    </comment>
  </commentList>
</comments>
</file>

<file path=xl/comments4.xml><?xml version="1.0" encoding="utf-8"?>
<comments xmlns="http://schemas.openxmlformats.org/spreadsheetml/2006/main">
  <authors>
    <author>Economics Department</author>
  </authors>
  <commentList>
    <comment ref="C4" authorId="0" shapeId="0">
      <text>
        <r>
          <rPr>
            <sz val="8"/>
            <color indexed="81"/>
            <rFont val="Tahoma"/>
            <family val="2"/>
          </rPr>
          <t xml:space="preserve">Place the cursor over cells with red triangles to read comments.
</t>
        </r>
      </text>
    </comment>
    <comment ref="C12" authorId="0" shapeId="0">
      <text>
        <r>
          <rPr>
            <sz val="9"/>
            <color indexed="81"/>
            <rFont val="Tahoma"/>
            <family val="2"/>
          </rPr>
          <t>Enter the expected amount of other farm 
income to be received for the year, and 
enter values to allocate it among the periods.</t>
        </r>
      </text>
    </comment>
    <comment ref="C18" authorId="0" shapeId="0">
      <text>
        <r>
          <rPr>
            <sz val="9"/>
            <color indexed="81"/>
            <rFont val="Tahoma"/>
            <family val="2"/>
          </rPr>
          <t>Enter the expected amount of other farm 
expenses to be paid for the year, and enter 
values to allocate it among the periods.</t>
        </r>
      </text>
    </comment>
    <comment ref="C50" authorId="0" shapeId="0">
      <text>
        <r>
          <rPr>
            <sz val="9"/>
            <color indexed="81"/>
            <rFont val="Tahoma"/>
            <family val="2"/>
          </rPr>
          <t>Enter the expected amount of non-farm income 
to be received for the year, and enter values 
to allocate it among the periods.</t>
        </r>
      </text>
    </comment>
  </commentList>
</comments>
</file>

<file path=xl/comments5.xml><?xml version="1.0" encoding="utf-8"?>
<comments xmlns="http://schemas.openxmlformats.org/spreadsheetml/2006/main">
  <authors>
    <author>Economics Department</author>
  </authors>
  <commentList>
    <comment ref="C4" authorId="0" shapeId="0">
      <text>
        <r>
          <rPr>
            <sz val="8"/>
            <color indexed="81"/>
            <rFont val="Tahoma"/>
            <family val="2"/>
          </rPr>
          <t xml:space="preserve">Place the cursor over cells with red triangles to read comments.
</t>
        </r>
      </text>
    </comment>
    <comment ref="C11" authorId="0" shapeId="0">
      <text>
        <r>
          <rPr>
            <sz val="8"/>
            <color indexed="81"/>
            <rFont val="Tahoma"/>
            <family val="2"/>
          </rPr>
          <t>Enter the expected amounts to be received 
from sales of machinery, equipment, buildings 
and/or land, and allocate it among the periods.</t>
        </r>
      </text>
    </comment>
    <comment ref="C23" authorId="0" shapeId="0">
      <text>
        <r>
          <rPr>
            <sz val="8"/>
            <color indexed="81"/>
            <rFont val="Tahoma"/>
            <family val="2"/>
          </rPr>
          <t>Enter the expected amounts to be spent on purchases 
of machinery, equipment, buildings and/or land, and 
allocate it among the periods. If some or all of the 
purchase cost will be borrowed, enter the down payment 
amount only. For trades enter the cash differences to pay, only.</t>
        </r>
      </text>
    </comment>
  </commentList>
</comments>
</file>

<file path=xl/comments6.xml><?xml version="1.0" encoding="utf-8"?>
<comments xmlns="http://schemas.openxmlformats.org/spreadsheetml/2006/main">
  <authors>
    <author>Economics Department</author>
  </authors>
  <commentList>
    <comment ref="C4" authorId="0" shapeId="0">
      <text>
        <r>
          <rPr>
            <sz val="8"/>
            <color indexed="81"/>
            <rFont val="Tahoma"/>
            <family val="2"/>
          </rPr>
          <t>Place the cursor over cells with red 
triangles to read comments.</t>
        </r>
      </text>
    </comment>
    <comment ref="C11" authorId="0" shapeId="0">
      <text>
        <r>
          <rPr>
            <sz val="8"/>
            <color indexed="81"/>
            <rFont val="Tahoma"/>
            <family val="2"/>
          </rPr>
          <t>New short-term borrowing expected as single 
notes, such as for purchasing feeder livestock. 
Allocate it by the month to be received.</t>
        </r>
      </text>
    </comment>
    <comment ref="C19" authorId="0" shapeId="0">
      <text>
        <r>
          <rPr>
            <sz val="8"/>
            <color indexed="81"/>
            <rFont val="Tahoma"/>
            <family val="2"/>
          </rPr>
          <t>New short-term borrowing expected as term 
notes, such as for purchasing equipment. 
Allocate it by the month to be received.</t>
        </r>
      </text>
    </comment>
    <comment ref="C29" authorId="0" shapeId="0">
      <text>
        <r>
          <rPr>
            <b/>
            <sz val="8"/>
            <color indexed="81"/>
            <rFont val="Tahoma"/>
            <family val="2"/>
          </rPr>
          <t>Accounts payable.</t>
        </r>
        <r>
          <rPr>
            <sz val="8"/>
            <color indexed="81"/>
            <rFont val="Tahoma"/>
            <family val="2"/>
          </rPr>
          <t xml:space="preserve"> Include both principal and interest. 
Enter values to indicate in which periods they will be paid.</t>
        </r>
      </text>
    </comment>
    <comment ref="C37" authorId="0" shapeId="0">
      <text>
        <r>
          <rPr>
            <b/>
            <sz val="8"/>
            <color indexed="81"/>
            <rFont val="Tahoma"/>
            <family val="2"/>
          </rPr>
          <t>Short-term notes due.</t>
        </r>
        <r>
          <rPr>
            <sz val="8"/>
            <color indexed="81"/>
            <rFont val="Tahoma"/>
            <family val="2"/>
          </rPr>
          <t xml:space="preserve"> Include both principal and interest. 
Enter values to indicate in which periods they will be paid.</t>
        </r>
      </text>
    </comment>
    <comment ref="C47" authorId="0" shapeId="0">
      <text>
        <r>
          <rPr>
            <b/>
            <sz val="8"/>
            <color indexed="81"/>
            <rFont val="Tahoma"/>
            <family val="2"/>
          </rPr>
          <t xml:space="preserve">Payments due on term loans. </t>
        </r>
        <r>
          <rPr>
            <sz val="8"/>
            <color indexed="81"/>
            <rFont val="Tahoma"/>
            <family val="2"/>
          </rPr>
          <t>Include both principal
 and interest. 
Enter values to indicate in which periods they will be paid.</t>
        </r>
      </text>
    </comment>
    <comment ref="C57" authorId="0" shapeId="0">
      <text>
        <r>
          <rPr>
            <b/>
            <sz val="8"/>
            <color indexed="81"/>
            <rFont val="Tahoma"/>
            <family val="2"/>
          </rPr>
          <t>Equipment lease payments.</t>
        </r>
        <r>
          <rPr>
            <sz val="8"/>
            <color indexed="81"/>
            <rFont val="Tahoma"/>
            <family val="2"/>
          </rPr>
          <t xml:space="preserve"> 
Enter values to indicate in which periods they will be paid.</t>
        </r>
      </text>
    </comment>
  </commentList>
</comments>
</file>

<file path=xl/comments7.xml><?xml version="1.0" encoding="utf-8"?>
<comments xmlns="http://schemas.openxmlformats.org/spreadsheetml/2006/main">
  <authors>
    <author>Economics Department</author>
  </authors>
  <commentList>
    <comment ref="C4" authorId="0" shapeId="0">
      <text>
        <r>
          <rPr>
            <sz val="8"/>
            <color indexed="81"/>
            <rFont val="Tahoma"/>
            <family val="2"/>
          </rPr>
          <t xml:space="preserve">Place the cursor over cells with red triangles to read comments.
</t>
        </r>
      </text>
    </comment>
    <comment ref="C78" authorId="0" shapeId="0">
      <text>
        <r>
          <rPr>
            <sz val="8"/>
            <color indexed="81"/>
            <rFont val="Tahoma"/>
            <family val="2"/>
          </rPr>
          <t>Adjust this line to achieve a 
positive ending cash balance.</t>
        </r>
      </text>
    </comment>
    <comment ref="C79" authorId="0" shapeId="0">
      <text>
        <r>
          <rPr>
            <sz val="8"/>
            <color indexed="81"/>
            <rFont val="Tahoma"/>
            <family val="2"/>
          </rPr>
          <t>If the projected ending cash balance is positive, 
values can be entered for repayment on the 
operating loan. Interest to pay is calculated.</t>
        </r>
      </text>
    </comment>
    <comment ref="C81" authorId="0" shapeId="0">
      <text>
        <r>
          <rPr>
            <sz val="8"/>
            <color indexed="81"/>
            <rFont val="Tahoma"/>
            <family val="2"/>
          </rPr>
          <t>For the budget to be feasible, the ending cash balances 
should be positive for the whole year and for each period. 
If not, adjustments can be made to the amount and timing 
of cash inflows and outflows on the other worksheets, or 
the operating loan line can be used to achieve a positive 
cash balance.</t>
        </r>
      </text>
    </comment>
    <comment ref="C84" authorId="0" shapeId="0">
      <text>
        <r>
          <rPr>
            <sz val="8"/>
            <color indexed="81"/>
            <rFont val="Tahoma"/>
            <family val="2"/>
          </rPr>
          <t>This line can be used to compare 
to limits on the line of credit.</t>
        </r>
      </text>
    </comment>
  </commentList>
</comments>
</file>

<file path=xl/sharedStrings.xml><?xml version="1.0" encoding="utf-8"?>
<sst xmlns="http://schemas.openxmlformats.org/spreadsheetml/2006/main" count="518" uniqueCount="387">
  <si>
    <t>Cash Flow Budget Instructions (long form)</t>
  </si>
  <si>
    <t>Ag Decision Maker -- Iowa State University Extension and Outreach</t>
  </si>
  <si>
    <r>
      <t xml:space="preserve">See File C3-15, </t>
    </r>
    <r>
      <rPr>
        <u/>
        <sz val="10"/>
        <color rgb="FFC00000"/>
        <rFont val="Arial"/>
        <family val="2"/>
      </rPr>
      <t>Twelve Steps to Cash Flow Budgeting</t>
    </r>
    <r>
      <rPr>
        <sz val="10"/>
        <rFont val="Arial"/>
        <family val="2"/>
      </rPr>
      <t>, for more information.</t>
    </r>
  </si>
  <si>
    <t>Place the cursor over cells with red triangles to read comments.</t>
  </si>
  <si>
    <t>Enter your input values in shaded cells.</t>
  </si>
  <si>
    <t>a.</t>
  </si>
  <si>
    <t>Enter your name or the name of your farming operation and the year(s) that your cash flow budget will cover.</t>
  </si>
  <si>
    <t>Name:</t>
  </si>
  <si>
    <t>Year(s):</t>
  </si>
  <si>
    <t>b.</t>
  </si>
  <si>
    <t xml:space="preserve">Enter the column headings that you want to use for budget periods, such as Jan-Feb, March-April, 1st  </t>
  </si>
  <si>
    <t>Quarter, etc. You can begin and end in any month. You can use from one to six periods.</t>
  </si>
  <si>
    <t>1st period</t>
  </si>
  <si>
    <t>2nd period</t>
  </si>
  <si>
    <t>3rd period</t>
  </si>
  <si>
    <t>4th period</t>
  </si>
  <si>
    <t>5th period</t>
  </si>
  <si>
    <t>6th period</t>
  </si>
  <si>
    <t>January</t>
  </si>
  <si>
    <t>March</t>
  </si>
  <si>
    <t>May</t>
  </si>
  <si>
    <t>July</t>
  </si>
  <si>
    <t>September</t>
  </si>
  <si>
    <t>November</t>
  </si>
  <si>
    <t>February</t>
  </si>
  <si>
    <t>April</t>
  </si>
  <si>
    <t>June</t>
  </si>
  <si>
    <t>August</t>
  </si>
  <si>
    <t>October</t>
  </si>
  <si>
    <t>December</t>
  </si>
  <si>
    <t>Columns for up to 7 livestock enterprises are provided. Names are up to you. Budgeting units are usually</t>
  </si>
  <si>
    <t>per head, per litter, or per sow or cow unit. The best source of budget information is your own records.</t>
  </si>
  <si>
    <r>
      <t xml:space="preserve">However, livestock budget information is available in </t>
    </r>
    <r>
      <rPr>
        <b/>
        <i/>
        <sz val="10"/>
        <rFont val="Arial"/>
        <family val="2"/>
      </rPr>
      <t>AgDM Information Files:</t>
    </r>
  </si>
  <si>
    <t>Livestock Enterprise Budgets</t>
  </si>
  <si>
    <t>Livestock Planning Prices</t>
  </si>
  <si>
    <t>Enter the expected number of head, weight, and selling price for market livestock, and for cull breeding stock</t>
  </si>
  <si>
    <t>and animal products where applicable, per unit of the enterprise (such as per head or per litter).</t>
  </si>
  <si>
    <t>c.</t>
  </si>
  <si>
    <t>Enter the expected costs per unit for purchased livestock, purchased feed, and other operating costs, for each</t>
  </si>
  <si>
    <t>enterprise.</t>
  </si>
  <si>
    <t>d.</t>
  </si>
  <si>
    <t>Enter the expected percent of total revenue and expenses to be received or paid in each calendar period.</t>
  </si>
  <si>
    <t>Percentages must sum to 100%.</t>
  </si>
  <si>
    <t>e.</t>
  </si>
  <si>
    <t xml:space="preserve">Enter the quantities of corn, hay, silage and small grain to be used per unit, for each enterprise. Total feed use </t>
  </si>
  <si>
    <t>is calculated and carried to the crop summary sheet.</t>
  </si>
  <si>
    <t>Columns for up to 10 crop enterprises are provided. Use a different column for the same crop if yields or costs</t>
  </si>
  <si>
    <t>are significantly different due to tillage system, land quality, rotation, or technology used. Use a separate</t>
  </si>
  <si>
    <t>column for crops on crop-share rented land, and enter the operator's share of yield and costs, only.</t>
  </si>
  <si>
    <r>
      <t xml:space="preserve">The best source of budget information is your own records. However, crop budget information is available in </t>
    </r>
    <r>
      <rPr>
        <b/>
        <i/>
        <sz val="10"/>
        <rFont val="Arial"/>
        <family val="2"/>
      </rPr>
      <t xml:space="preserve">AgDM </t>
    </r>
  </si>
  <si>
    <t>Information Files:</t>
  </si>
  <si>
    <t>Crop Production Cost Budgets</t>
  </si>
  <si>
    <t>Organic Crop Production Budgets</t>
  </si>
  <si>
    <t>Iowa Pasture Cost Improvement Budgets</t>
  </si>
  <si>
    <t>Vegetable Crop Production Budgets</t>
  </si>
  <si>
    <t>Enter the expected yields. Use the designated rows for corn, soybeans, silage, small grain and hay. These are used to</t>
  </si>
  <si>
    <t xml:space="preserve">calculate total feed supplies. </t>
  </si>
  <si>
    <t>Enter the expected costs per acre for seed, fertilizer and other operating costs. Do not include cash rent here.</t>
  </si>
  <si>
    <t>Enter percentages to allocate operating costs by period. Percentages must sum to 100%.</t>
  </si>
  <si>
    <t>Enter an expected selling or purchase price in each period you plan to sell or buy crops.</t>
  </si>
  <si>
    <t>Enter the quantity of crops carried over from last year under Beginning Inventory. New crop bushels or tons</t>
  </si>
  <si>
    <t xml:space="preserve">are calculated for you. Enter the expected percent of bushels or tons to be sold in each calendar period. The total </t>
  </si>
  <si>
    <t>cannot exceed 100%, but it can be less than 100%.</t>
  </si>
  <si>
    <t>f.</t>
  </si>
  <si>
    <t>Review the Crop summary table. Projected ending inventories should not be negative. Revise purchases and sales if they are.</t>
  </si>
  <si>
    <t>Enter the expected amounts of other farm income to be received for the year, and enter percentages to allocate them</t>
  </si>
  <si>
    <t>among the periods. Do not enter income already included in the crop and livestock budgets.</t>
  </si>
  <si>
    <t>Enter the expected amount of other farm expenses to be paid for the year, and enter percentages to allocate them</t>
  </si>
  <si>
    <t>among the periods. Do not enter expenses already included in the crop and livestock budgets.</t>
  </si>
  <si>
    <t>Enter the expected amount of nonfarm income to be received for the year, and enter percentages to allocate it</t>
  </si>
  <si>
    <t>among the periods.</t>
  </si>
  <si>
    <t>Enter the expected amount of nonfarm expenses to be paid for the year, and enter percentages to allocate it among</t>
  </si>
  <si>
    <t>the periods. You can enter expected withdrawals from the farm account, total nonfarm expenditures, or</t>
  </si>
  <si>
    <t>itemized nonfarm expenditures. Use only one of these approaches.</t>
  </si>
  <si>
    <t>Enter the expected amounts to be received from sales of machinery, equipment, buildings, land, and/or breeding livestock.</t>
  </si>
  <si>
    <t>Do not include ordinary cull livestock sales already included in the livestock budgets.</t>
  </si>
  <si>
    <t>Enter the expected amounts to be spent on purchases of machinery, equipment, buildings, land, and/or breeding livestock.</t>
  </si>
  <si>
    <t>Do not include purchases of replacement breeding livestock already included in the livestock budgets.</t>
  </si>
  <si>
    <t>For a trade-in enter the cash difference to pay, only. If an item is to be purchased on an installment contract, enter the down payment, only.</t>
  </si>
  <si>
    <t>If the purchase is to be financed with a loan, enter the full purchase price of the item and enter the new loan in the Financing section.</t>
  </si>
  <si>
    <t xml:space="preserve">Enter percentages to allocate them among the periods. </t>
  </si>
  <si>
    <t>Enter the amount of new short-term borrowing expected as single notes, such as for purchasing feeder</t>
  </si>
  <si>
    <t>livestock, and allocate them by entering the percentage to be received in each period.</t>
  </si>
  <si>
    <t>Enter the amount of new borrowing expected as term notes, such as for purchasing equipment, and</t>
  </si>
  <si>
    <t>allocate them by entering the percentage to be received in each period.</t>
  </si>
  <si>
    <t>Enter existing accounts payable, short-term notes due, payments due on term loans, and equipment lease payments.</t>
  </si>
  <si>
    <t>Include both principal and interest. Enter percentages to indicate in which periods they will be paid.</t>
  </si>
  <si>
    <t xml:space="preserve">Enter the cash balance on hand to start the year, and the interest rate received on it, if any. </t>
  </si>
  <si>
    <t>Optional--enter the minimum cash balance desired at the end of each period.</t>
  </si>
  <si>
    <t>Enter the outstanding balance owed on the operating credit line to start the year, and the interest rate to be paid on it.</t>
  </si>
  <si>
    <t>Optional--enter the maximum operating loan balance desired at the end of each period.</t>
  </si>
  <si>
    <t>The farm or family name and the year of the budget will be carried forward from the top of this sheet.</t>
  </si>
  <si>
    <t>All other values are carried forward from the other worksheets.</t>
  </si>
  <si>
    <r>
      <t xml:space="preserve">Under the Summary section, check the </t>
    </r>
    <r>
      <rPr>
        <b/>
        <sz val="10"/>
        <rFont val="Arial"/>
        <family val="2"/>
      </rPr>
      <t>Ending cash balance line</t>
    </r>
    <r>
      <rPr>
        <sz val="10"/>
        <rFont val="Arial"/>
        <family val="2"/>
      </rPr>
      <t>. For the budget to be feasible, the ending</t>
    </r>
  </si>
  <si>
    <r>
      <t xml:space="preserve">cash balances should be </t>
    </r>
    <r>
      <rPr>
        <b/>
        <sz val="10"/>
        <rFont val="Arial"/>
        <family val="2"/>
      </rPr>
      <t>positive</t>
    </r>
    <r>
      <rPr>
        <sz val="10"/>
        <rFont val="Arial"/>
        <family val="2"/>
      </rPr>
      <t xml:space="preserve"> for the whole year and for every period. If they are not, adjustments can be</t>
    </r>
  </si>
  <si>
    <t>made to the amount and timing of cash inflows and outflows on the other worksheets, or the operating loan</t>
  </si>
  <si>
    <t xml:space="preserve">line can be used to achieve a positive cash balance. </t>
  </si>
  <si>
    <r>
      <t xml:space="preserve">For periods in which the projected ending cash balance is negative, values can be entered for </t>
    </r>
    <r>
      <rPr>
        <b/>
        <sz val="10"/>
        <rFont val="Arial"/>
        <family val="2"/>
      </rPr>
      <t>New operating</t>
    </r>
  </si>
  <si>
    <t>loan needed.</t>
  </si>
  <si>
    <t xml:space="preserve"> Printing</t>
  </si>
  <si>
    <t>Each worksheet can be printed through computer print options.</t>
  </si>
  <si>
    <t>Author: William Edwards</t>
  </si>
  <si>
    <t>Date Printed:</t>
  </si>
  <si>
    <t xml:space="preserve"> </t>
  </si>
  <si>
    <t>Livestock Budgets</t>
  </si>
  <si>
    <t xml:space="preserve"> Livestock enterprise data</t>
  </si>
  <si>
    <t>Resource information</t>
  </si>
  <si>
    <t xml:space="preserve">  Name of enterprise</t>
  </si>
  <si>
    <t xml:space="preserve">  Budget unit (head, litter, etc.)</t>
  </si>
  <si>
    <t xml:space="preserve">  Number of units planned</t>
  </si>
  <si>
    <t xml:space="preserve">  (head, litters, etc.)</t>
  </si>
  <si>
    <t xml:space="preserve"> Revenue per unit</t>
  </si>
  <si>
    <t xml:space="preserve">  No. head sold per budget unit</t>
  </si>
  <si>
    <t xml:space="preserve">  No. cull females sold / unit</t>
  </si>
  <si>
    <t>Total for</t>
  </si>
  <si>
    <t xml:space="preserve">  Total revenue per budget unit</t>
  </si>
  <si>
    <t>year</t>
  </si>
  <si>
    <t xml:space="preserve">  Total livestock income</t>
  </si>
  <si>
    <t xml:space="preserve"> Cash production costs per unit</t>
  </si>
  <si>
    <t xml:space="preserve">  Budgeting unit</t>
  </si>
  <si>
    <t>Year</t>
  </si>
  <si>
    <t xml:space="preserve">  (numbers in ( ) refer to IRS Schedule F)</t>
  </si>
  <si>
    <t xml:space="preserve">  Purchased feed (16)</t>
  </si>
  <si>
    <t xml:space="preserve">  Veterinary, breeding &amp; medicine (31)</t>
  </si>
  <si>
    <t xml:space="preserve">  Hired trucking and marketing (18)</t>
  </si>
  <si>
    <t xml:space="preserve">  Other cash livestock costs (32)</t>
  </si>
  <si>
    <t>Allocation by period</t>
  </si>
  <si>
    <t>Total Allocated</t>
  </si>
  <si>
    <t>Revenue and costs</t>
  </si>
  <si>
    <t xml:space="preserve">  Revenue</t>
  </si>
  <si>
    <t xml:space="preserve">  Purchases of livestock</t>
  </si>
  <si>
    <t xml:space="preserve">  Purchased feed</t>
  </si>
  <si>
    <t xml:space="preserve">  Vet., breeding &amp; medicine</t>
  </si>
  <si>
    <t xml:space="preserve">  Hired trucking and marketing</t>
  </si>
  <si>
    <t xml:space="preserve">  Other cash livestock costs </t>
  </si>
  <si>
    <t>Feed use</t>
  </si>
  <si>
    <t>Quantity fed per unit</t>
  </si>
  <si>
    <t>Enter quantity fed per budgeting unit</t>
  </si>
  <si>
    <t xml:space="preserve">  Corn use per unit, bu.</t>
  </si>
  <si>
    <t xml:space="preserve">  Silage use per unit, tons</t>
  </si>
  <si>
    <t xml:space="preserve">  Hay use per unit, tons</t>
  </si>
  <si>
    <t xml:space="preserve">  Small grain use per unit, bu.</t>
  </si>
  <si>
    <t>Continue to Crop Inputs</t>
  </si>
  <si>
    <t>Crop Budgets</t>
  </si>
  <si>
    <t xml:space="preserve"> Crop Enterprise Information</t>
  </si>
  <si>
    <t xml:space="preserve">  Name of crop</t>
  </si>
  <si>
    <t>All Acres</t>
  </si>
  <si>
    <t xml:space="preserve">  Number of acres in each crop</t>
  </si>
  <si>
    <t xml:space="preserve">  Operator's share</t>
  </si>
  <si>
    <t>Expected yields</t>
  </si>
  <si>
    <t xml:space="preserve"> Cash production costs per acre (operator's share)</t>
  </si>
  <si>
    <t>Total $</t>
  </si>
  <si>
    <t xml:space="preserve">  Seed (26)</t>
  </si>
  <si>
    <t xml:space="preserve">  Fertilizer and lime (17)</t>
  </si>
  <si>
    <t xml:space="preserve">  Chemicals (11)</t>
  </si>
  <si>
    <t xml:space="preserve">  Crop insurance (20)</t>
  </si>
  <si>
    <t xml:space="preserve">  Drying fuel (19)</t>
  </si>
  <si>
    <t xml:space="preserve">  Storage (27)</t>
  </si>
  <si>
    <t xml:space="preserve">  Custom hire (13)</t>
  </si>
  <si>
    <t xml:space="preserve">  Machine rental (not leases) (24a)</t>
  </si>
  <si>
    <t xml:space="preserve">  Other cash crop costs (32)</t>
  </si>
  <si>
    <t xml:space="preserve">  Allocation by period: enter % of the total costs that will be paid in each period</t>
  </si>
  <si>
    <t xml:space="preserve"> Cash production costs</t>
  </si>
  <si>
    <t>Total allocated must equal 100%.</t>
  </si>
  <si>
    <t xml:space="preserve"> Allocation by period</t>
  </si>
  <si>
    <t xml:space="preserve">  Seed</t>
  </si>
  <si>
    <t xml:space="preserve">  Fertilizer and lime</t>
  </si>
  <si>
    <t xml:space="preserve">  Chemicals</t>
  </si>
  <si>
    <t xml:space="preserve">  Crop insurance</t>
  </si>
  <si>
    <t xml:space="preserve">  Drying fuel</t>
  </si>
  <si>
    <t xml:space="preserve">  Storage</t>
  </si>
  <si>
    <t xml:space="preserve">  Custom hire</t>
  </si>
  <si>
    <t xml:space="preserve">  Machine rental (not leases)</t>
  </si>
  <si>
    <t xml:space="preserve">  Other cash crop costs per acre</t>
  </si>
  <si>
    <t xml:space="preserve">  Other crop income </t>
  </si>
  <si>
    <t>Weighted average price</t>
  </si>
  <si>
    <t xml:space="preserve">  Enter expected selling price or purchase price in each period</t>
  </si>
  <si>
    <t>Warnings</t>
  </si>
  <si>
    <t xml:space="preserve"> Expected prices</t>
  </si>
  <si>
    <t xml:space="preserve">  Corn, $/bushel</t>
  </si>
  <si>
    <t xml:space="preserve">  Soybeans, $/bushel</t>
  </si>
  <si>
    <t xml:space="preserve">  Silage, $/ton</t>
  </si>
  <si>
    <t xml:space="preserve">  Hay, $/ton</t>
  </si>
  <si>
    <t xml:space="preserve">  Small grain, $/bushel</t>
  </si>
  <si>
    <t xml:space="preserve">  Allocation by period: enter % of bushels or tons to sell in each period</t>
  </si>
  <si>
    <t>Beginning inventory</t>
  </si>
  <si>
    <t>Percent Sold</t>
  </si>
  <si>
    <t>Note: total % sold
can be less than 100%,</t>
  </si>
  <si>
    <t>Allocation of crop sales</t>
  </si>
  <si>
    <t>but not more than 100%.</t>
  </si>
  <si>
    <t xml:space="preserve">  Corn--bushels</t>
  </si>
  <si>
    <t xml:space="preserve">  Soybeans--bushels</t>
  </si>
  <si>
    <t xml:space="preserve">  Silage--tons</t>
  </si>
  <si>
    <t xml:space="preserve">  Hay--tons</t>
  </si>
  <si>
    <t xml:space="preserve">  Small grain--bushels</t>
  </si>
  <si>
    <t>New crop production</t>
  </si>
  <si>
    <t>Warning: new crop sales cannot take place before harvest.</t>
  </si>
  <si>
    <t>Total crop sales</t>
  </si>
  <si>
    <t xml:space="preserve"> Allocation of crop purchases</t>
  </si>
  <si>
    <t>Total bu.     or tons to purchase</t>
  </si>
  <si>
    <t xml:space="preserve">  Allocation by period: enter % of bushels or tons to purchase in each period</t>
  </si>
  <si>
    <t>(not included in purchased feed</t>
  </si>
  <si>
    <t>expense in livestock budgets)</t>
  </si>
  <si>
    <t>Total crop purchases</t>
  </si>
  <si>
    <t xml:space="preserve">Beginning </t>
  </si>
  <si>
    <t xml:space="preserve">Expected </t>
  </si>
  <si>
    <t>Expected</t>
  </si>
  <si>
    <t>Quantity</t>
  </si>
  <si>
    <t xml:space="preserve">Ending </t>
  </si>
  <si>
    <t xml:space="preserve"> Crop summary</t>
  </si>
  <si>
    <t>Inventory</t>
  </si>
  <si>
    <t>Purchases</t>
  </si>
  <si>
    <t>Production</t>
  </si>
  <si>
    <t>Available</t>
  </si>
  <si>
    <t>Feed Use</t>
  </si>
  <si>
    <t>Sales</t>
  </si>
  <si>
    <t>Continue to Overhead</t>
  </si>
  <si>
    <t>Overhead</t>
  </si>
  <si>
    <t xml:space="preserve">  Allocation by period (enter % to allocate to each period)</t>
  </si>
  <si>
    <t xml:space="preserve">  (numbers in ( ) refer to IRS Schedule F lines)</t>
  </si>
  <si>
    <t xml:space="preserve">Total $ </t>
  </si>
  <si>
    <t>for Year</t>
  </si>
  <si>
    <t xml:space="preserve"> Other farm income</t>
  </si>
  <si>
    <t xml:space="preserve">  USDA payments (4a)</t>
  </si>
  <si>
    <t xml:space="preserve">  Custom hire income (7)</t>
  </si>
  <si>
    <t xml:space="preserve">  Accounts receivable</t>
  </si>
  <si>
    <t xml:space="preserve">  Other farm income (8)</t>
  </si>
  <si>
    <t xml:space="preserve"> Other farm expenses</t>
  </si>
  <si>
    <t xml:space="preserve">  Real estate taxes (29)</t>
  </si>
  <si>
    <t xml:space="preserve">  Cash rent (24b)</t>
  </si>
  <si>
    <t xml:space="preserve">  Hired labor expenses (15, 22, 23)</t>
  </si>
  <si>
    <t xml:space="preserve">  Repairs and maintenance (25)</t>
  </si>
  <si>
    <t xml:space="preserve">  Gasoline, fuel and oil (19)</t>
  </si>
  <si>
    <t xml:space="preserve">  Utilities (30)</t>
  </si>
  <si>
    <t xml:space="preserve">  Supplies (28)</t>
  </si>
  <si>
    <t xml:space="preserve">  Property and liability insurance (20)</t>
  </si>
  <si>
    <t xml:space="preserve">  Other fixed expenses (32)</t>
  </si>
  <si>
    <t>Nonfarm expenditures (use A, B or C)</t>
  </si>
  <si>
    <t>Use line "A" if transfers are made from the farm account to the personal account.</t>
  </si>
  <si>
    <t xml:space="preserve">(A) Withdrawals from farm bank account </t>
  </si>
  <si>
    <t>or</t>
  </si>
  <si>
    <t>Use line "B" if total annual expenditures are known.</t>
  </si>
  <si>
    <t>(B) Total nonfarm expenditures</t>
  </si>
  <si>
    <t>(C) Itemized nonfarm expenditures</t>
  </si>
  <si>
    <t>Use section "C" if you wish to itemize nonfarm expenditures.</t>
  </si>
  <si>
    <t xml:space="preserve">  Food, clothing and personal expenses</t>
  </si>
  <si>
    <t xml:space="preserve">  Health, vehicle and property insurance</t>
  </si>
  <si>
    <t xml:space="preserve">  Home mortgage and car loan payments</t>
  </si>
  <si>
    <t xml:space="preserve">  Housing rent and vehicle lease payments</t>
  </si>
  <si>
    <t xml:space="preserve">  Income and other personal taxes</t>
  </si>
  <si>
    <t xml:space="preserve">  Purchase of vehicles, furniture, etc.</t>
  </si>
  <si>
    <t xml:space="preserve">  Contributions to savings, retirement</t>
  </si>
  <si>
    <t xml:space="preserve">  Real estate, remodeling, etc.</t>
  </si>
  <si>
    <t xml:space="preserve">  Other nonfarm investments</t>
  </si>
  <si>
    <t xml:space="preserve">  Total nonfarm expenditures</t>
  </si>
  <si>
    <t>Warning: if option A was chosen for nonfarm</t>
  </si>
  <si>
    <t>expenditures, do not include nonfarm income.</t>
  </si>
  <si>
    <t xml:space="preserve"> Non-farm income </t>
  </si>
  <si>
    <t xml:space="preserve">  Wages and salaries</t>
  </si>
  <si>
    <t xml:space="preserve">  Rents and interests</t>
  </si>
  <si>
    <t xml:space="preserve">  Other nonfarm income</t>
  </si>
  <si>
    <t>Continue to Capital Assets Sales and Purchases</t>
  </si>
  <si>
    <r>
      <t xml:space="preserve">Capital Assets Sales and Purchases </t>
    </r>
    <r>
      <rPr>
        <b/>
        <sz val="13"/>
        <color indexed="9"/>
        <rFont val="Arial"/>
        <family val="2"/>
      </rPr>
      <t>(machinery, equipment, buildings, land, breeding livestock expansion or liquidation)</t>
    </r>
  </si>
  <si>
    <t xml:space="preserve"> Sales planned (list)</t>
  </si>
  <si>
    <t xml:space="preserve"> Total</t>
  </si>
  <si>
    <t xml:space="preserve"> Purchases planned (list)</t>
  </si>
  <si>
    <r>
      <t xml:space="preserve">If the purchase is to be financed with a loan, enter the full purchase price of the item here and enter the new loan in the </t>
    </r>
    <r>
      <rPr>
        <b/>
        <sz val="10"/>
        <rFont val="Arial"/>
        <family val="2"/>
      </rPr>
      <t>Financing</t>
    </r>
    <r>
      <rPr>
        <sz val="10"/>
        <rFont val="Arial"/>
        <family val="2"/>
      </rPr>
      <t xml:space="preserve"> section.</t>
    </r>
  </si>
  <si>
    <t>Continue to Financing</t>
  </si>
  <si>
    <t>Financing</t>
  </si>
  <si>
    <t xml:space="preserve"> New borrowing expected</t>
  </si>
  <si>
    <t xml:space="preserve">  Allocation by period (enter % to borrow in each period)</t>
  </si>
  <si>
    <t>Total</t>
  </si>
  <si>
    <t xml:space="preserve"> New short-term notes (list)</t>
  </si>
  <si>
    <t>Amount</t>
  </si>
  <si>
    <t xml:space="preserve"> Total new short-term notes to receive</t>
  </si>
  <si>
    <t xml:space="preserve"> New long-term loans (list)</t>
  </si>
  <si>
    <t xml:space="preserve"> Total new long-term loans to receive</t>
  </si>
  <si>
    <t xml:space="preserve"> Payments due on existing liabilities</t>
  </si>
  <si>
    <t xml:space="preserve">  Allocation by period (enter % to pay in each period)</t>
  </si>
  <si>
    <t xml:space="preserve"> Accounts payable</t>
  </si>
  <si>
    <t xml:space="preserve"> Total accounts payable</t>
  </si>
  <si>
    <t xml:space="preserve"> Short-term notes, excluding operating line (list)</t>
  </si>
  <si>
    <t xml:space="preserve"> Total short-term notes</t>
  </si>
  <si>
    <t xml:space="preserve"> Payments due on long-term loans (list)</t>
  </si>
  <si>
    <t xml:space="preserve"> Total term loan payments</t>
  </si>
  <si>
    <t xml:space="preserve"> Equipment or breeding livestock lease payments</t>
  </si>
  <si>
    <t xml:space="preserve"> Total equipment/livestock lease payments</t>
  </si>
  <si>
    <t xml:space="preserve"> Financial information</t>
  </si>
  <si>
    <t xml:space="preserve"> Cash balance</t>
  </si>
  <si>
    <t>Short-term operating line balance</t>
  </si>
  <si>
    <t xml:space="preserve">  Cash on hand, beginning balance</t>
  </si>
  <si>
    <t xml:space="preserve">  Operating line, beginning balance</t>
  </si>
  <si>
    <t xml:space="preserve">  Interest rate earned on cash balance (%)</t>
  </si>
  <si>
    <t xml:space="preserve">  Interest rate paid on operating line (%)</t>
  </si>
  <si>
    <t xml:space="preserve">  Minimum cash balance desired</t>
  </si>
  <si>
    <t xml:space="preserve">  Maximum operating line balance desired</t>
  </si>
  <si>
    <t xml:space="preserve">  (optional)</t>
  </si>
  <si>
    <t>View Whole Farm Budget</t>
  </si>
  <si>
    <t>Cash Flow Budget</t>
  </si>
  <si>
    <t xml:space="preserve"> Name:</t>
  </si>
  <si>
    <t>Year:</t>
  </si>
  <si>
    <t>CASH INFLOWS</t>
  </si>
  <si>
    <t xml:space="preserve"> Operating</t>
  </si>
  <si>
    <t xml:space="preserve">  Livestock income</t>
  </si>
  <si>
    <t xml:space="preserve">  Sales of crops</t>
  </si>
  <si>
    <t xml:space="preserve">  Other crop income</t>
  </si>
  <si>
    <t xml:space="preserve">  USDA payments</t>
  </si>
  <si>
    <t xml:space="preserve">  Custom hire income</t>
  </si>
  <si>
    <t xml:space="preserve">  Other farm income</t>
  </si>
  <si>
    <t xml:space="preserve"> Sales of capital assets</t>
  </si>
  <si>
    <t xml:space="preserve"> Financing</t>
  </si>
  <si>
    <t xml:space="preserve">  New short-term loans to receive</t>
  </si>
  <si>
    <t xml:space="preserve">  New long-term loans to receive</t>
  </si>
  <si>
    <t xml:space="preserve"> Non-farm income</t>
  </si>
  <si>
    <t xml:space="preserve"> Total cash inflows</t>
  </si>
  <si>
    <t>CASH OUTFLOWS</t>
  </si>
  <si>
    <t xml:space="preserve">  Purchased crops</t>
  </si>
  <si>
    <t xml:space="preserve">  Purchased livestock</t>
  </si>
  <si>
    <t xml:space="preserve">  Health and veterinary</t>
  </si>
  <si>
    <t xml:space="preserve">  Marketing</t>
  </si>
  <si>
    <t xml:space="preserve">  Other cash costs per head</t>
  </si>
  <si>
    <t xml:space="preserve">  Real estate taxes</t>
  </si>
  <si>
    <t xml:space="preserve">  Cash rent</t>
  </si>
  <si>
    <t xml:space="preserve">  Hired labor expenses</t>
  </si>
  <si>
    <t xml:space="preserve">  Repairs and maintenance</t>
  </si>
  <si>
    <t xml:space="preserve">  Gasoline, fuel and oil</t>
  </si>
  <si>
    <t xml:space="preserve">  Utilities</t>
  </si>
  <si>
    <t xml:space="preserve">  Supplies</t>
  </si>
  <si>
    <t xml:space="preserve">  Property and liability insurance</t>
  </si>
  <si>
    <t xml:space="preserve">  Other fixed expenses</t>
  </si>
  <si>
    <t xml:space="preserve"> Purchases of capital assets</t>
  </si>
  <si>
    <t xml:space="preserve">  Accounts payable</t>
  </si>
  <si>
    <t xml:space="preserve">  Short term notes due</t>
  </si>
  <si>
    <t xml:space="preserve">  Long-term loan payments</t>
  </si>
  <si>
    <t xml:space="preserve">  Equipment lease payments</t>
  </si>
  <si>
    <t xml:space="preserve"> Non-farm expenditures</t>
  </si>
  <si>
    <t xml:space="preserve"> Total cash outflows</t>
  </si>
  <si>
    <t xml:space="preserve"> Net Cash Flow</t>
  </si>
  <si>
    <t xml:space="preserve"> SUMMARY</t>
  </si>
  <si>
    <t xml:space="preserve">Total for </t>
  </si>
  <si>
    <t xml:space="preserve">   Net cash flow</t>
  </si>
  <si>
    <t>Beginning cash balance</t>
  </si>
  <si>
    <t>Interest earned on cash balance</t>
  </si>
  <si>
    <t>New operating loan needed</t>
  </si>
  <si>
    <t>Operating loan repayments</t>
  </si>
  <si>
    <t>Interest paid on oper. loan balance</t>
  </si>
  <si>
    <t>Ending cash balance</t>
  </si>
  <si>
    <t>For a feasible cash flow plan, all projected ending cash balances should be positive.</t>
  </si>
  <si>
    <t>Operating Loan Balance</t>
  </si>
  <si>
    <t xml:space="preserve">  Balance at start of year or period</t>
  </si>
  <si>
    <t xml:space="preserve">  Balance at end of year or period</t>
  </si>
  <si>
    <t>during the year.</t>
  </si>
  <si>
    <t xml:space="preserve">  Corn--bushels per acre</t>
  </si>
  <si>
    <t xml:space="preserve">  Soybeans--bushels per acre</t>
  </si>
  <si>
    <t xml:space="preserve">  Silage--tons per acre</t>
  </si>
  <si>
    <t xml:space="preserve">  Hay--tons per acre</t>
  </si>
  <si>
    <t xml:space="preserve">  Small grain--bushels per acre</t>
  </si>
  <si>
    <t>Other income expected--$ per acre</t>
  </si>
  <si>
    <t xml:space="preserve">  Allocation by period: enter % of the total income that will be received in each period</t>
  </si>
  <si>
    <t xml:space="preserve">  Crop income from other sources</t>
  </si>
  <si>
    <t xml:space="preserve">  Purchases of livestock /budgeting unit</t>
  </si>
  <si>
    <t xml:space="preserve">    No. head purchased per budgeting unit</t>
  </si>
  <si>
    <t xml:space="preserve">    Purchase weight per head--cwt.</t>
  </si>
  <si>
    <t xml:space="preserve">    Purchase price per cwt.</t>
  </si>
  <si>
    <t xml:space="preserve">  Sale weight--cwt.</t>
  </si>
  <si>
    <t xml:space="preserve">  Expected sale price per cwt.</t>
  </si>
  <si>
    <t xml:space="preserve">  Cull sale weight--cwt.</t>
  </si>
  <si>
    <t xml:space="preserve">  Expected cull sale price per cwt.</t>
  </si>
  <si>
    <t xml:space="preserve">  Lb. of product sold (milk, wool, etc.)</t>
  </si>
  <si>
    <t xml:space="preserve">  Expected sale price of product / lb.</t>
  </si>
  <si>
    <t>Enter number or $ per budgeting unit</t>
  </si>
  <si>
    <t>1. Getting Started</t>
  </si>
  <si>
    <t>2. Livestock</t>
  </si>
  <si>
    <t>3. Crops</t>
  </si>
  <si>
    <t>4. Overhead</t>
  </si>
  <si>
    <t>5. Capital Assets Sales and Purchases</t>
  </si>
  <si>
    <t>6. Financing</t>
  </si>
  <si>
    <t>7. Whole Farm Budget</t>
  </si>
  <si>
    <t xml:space="preserve">For periods in which the projected ending cash balance is positive, values can be entered for </t>
  </si>
  <si>
    <r>
      <t xml:space="preserve">Operating loan repayment. </t>
    </r>
    <r>
      <rPr>
        <sz val="10"/>
        <rFont val="Arial"/>
        <family val="2"/>
      </rPr>
      <t>Interest to pay is calculated automatically.</t>
    </r>
  </si>
  <si>
    <r>
      <t>The</t>
    </r>
    <r>
      <rPr>
        <b/>
        <sz val="10"/>
        <rFont val="Arial"/>
        <family val="2"/>
      </rPr>
      <t xml:space="preserve"> Operating loan balance</t>
    </r>
    <r>
      <rPr>
        <sz val="10"/>
        <rFont val="Arial"/>
        <family val="2"/>
      </rPr>
      <t xml:space="preserve"> at the end of each period can be used to compare to limits on the line of credit.</t>
    </r>
  </si>
  <si>
    <t xml:space="preserve">  Other crops--units per acre (yield)</t>
  </si>
  <si>
    <t xml:space="preserve">  Income from sale of other crops</t>
  </si>
  <si>
    <t xml:space="preserve">  Other crops--expected sale price/unit</t>
  </si>
  <si>
    <t>Version 1.8_12019</t>
  </si>
  <si>
    <t>Iowa State University Extension and Outreach does not discriminate on the basis of age, disability, ethnicity, gender identity, genetic information, marital status, national origin, pregnancy, race, color, religion, sex, sexual orientation, socioeconomic status, or status as a U.S. veteran, or other protected classes. Direct inquiries to the Diversity Advisor, 515-294-1482, extdiversity@iastate.edu</t>
  </si>
  <si>
    <r>
      <t xml:space="preserve">  Allocation by period</t>
    </r>
    <r>
      <rPr>
        <i/>
        <sz val="10"/>
        <rFont val="Arial"/>
        <family val="2"/>
      </rPr>
      <t xml:space="preserve"> (enter % of total to be received or paid in each period)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</si>
</sst>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5" formatCode="&quot;$&quot;#,##0_);\(&quot;$&quot;#,##0\)"/>
    <numFmt numFmtId="7" formatCode="&quot;$&quot;#,##0.00_);\(&quot;$&quot;#,##0.00\)"/>
    <numFmt numFmtId="44" formatCode="_(&quot;$&quot;* #,##0.00_);_(&quot;$&quot;* \(#,##0.00\);_(&quot;$&quot;* &quot;-&quot;??_);_(@_)"/>
    <numFmt numFmtId="43" formatCode="_(* #,##0.00_);_(* \(#,##0.00\);_(* &quot;-&quot;??_);_(@_)"/>
    <numFmt numFmtId="164" formatCode="_(&quot;$&quot;* #,##0_);_(&quot;$&quot;* \(#,##0\);_(&quot;$&quot;* &quot;-&quot;??_);_(@_)"/>
    <numFmt numFmtId="165" formatCode="mmmm\-yy"/>
    <numFmt numFmtId="166" formatCode="&quot;$&quot;#,##0.00"/>
    <numFmt numFmtId="167" formatCode="&quot;$&quot;#,##0"/>
    <numFmt numFmtId="168" formatCode="0_);[Red]\(0\)"/>
    <numFmt numFmtId="169" formatCode="_(* #,##0_);_(* \(#,##0\);_(* &quot;-&quot;??_);_(@_)"/>
    <numFmt numFmtId="170" formatCode="#,##0;[Red]#,##0"/>
    <numFmt numFmtId="171" formatCode="_(* #,##0.0_);_(* \(#,##0.0\);_(* &quot;-&quot;??_);_(@_)"/>
  </numFmts>
  <fonts count="36" x14ac:knownFonts="1">
    <font>
      <sz val="10"/>
      <name val="Arial"/>
    </font>
    <font>
      <sz val="10"/>
      <name val="Arial"/>
      <family val="2"/>
    </font>
    <font>
      <sz val="10"/>
      <name val="Helv"/>
    </font>
    <font>
      <b/>
      <sz val="10"/>
      <name val="Arial"/>
      <family val="2"/>
    </font>
    <font>
      <sz val="10"/>
      <name val="Arial"/>
      <family val="2"/>
    </font>
    <font>
      <i/>
      <sz val="10"/>
      <name val="Arial"/>
      <family val="2"/>
    </font>
    <font>
      <b/>
      <sz val="12"/>
      <name val="Arial"/>
      <family val="2"/>
    </font>
    <font>
      <b/>
      <i/>
      <sz val="12"/>
      <name val="Arial"/>
      <family val="2"/>
    </font>
    <font>
      <b/>
      <i/>
      <sz val="10"/>
      <name val="Arial"/>
      <family val="2"/>
    </font>
    <font>
      <u/>
      <sz val="10"/>
      <color indexed="12"/>
      <name val="Arial"/>
      <family val="2"/>
    </font>
    <font>
      <b/>
      <u/>
      <sz val="10"/>
      <color indexed="12"/>
      <name val="Arial"/>
      <family val="2"/>
    </font>
    <font>
      <sz val="9"/>
      <name val="Arial"/>
      <family val="2"/>
    </font>
    <font>
      <sz val="8"/>
      <color indexed="81"/>
      <name val="Tahoma"/>
      <family val="2"/>
    </font>
    <font>
      <b/>
      <sz val="13"/>
      <color indexed="9"/>
      <name val="Arial"/>
      <family val="2"/>
    </font>
    <font>
      <b/>
      <sz val="10"/>
      <color indexed="60"/>
      <name val="Arial"/>
      <family val="2"/>
    </font>
    <font>
      <b/>
      <sz val="10"/>
      <color indexed="63"/>
      <name val="Arial"/>
      <family val="2"/>
    </font>
    <font>
      <b/>
      <u/>
      <sz val="9"/>
      <color indexed="45"/>
      <name val="Arial"/>
      <family val="2"/>
    </font>
    <font>
      <b/>
      <sz val="8"/>
      <color indexed="81"/>
      <name val="Tahoma"/>
      <family val="2"/>
    </font>
    <font>
      <sz val="9"/>
      <name val="Arial"/>
      <family val="2"/>
    </font>
    <font>
      <b/>
      <sz val="9"/>
      <color indexed="63"/>
      <name val="Arial"/>
      <family val="2"/>
    </font>
    <font>
      <b/>
      <i/>
      <sz val="9"/>
      <name val="Arial"/>
      <family val="2"/>
    </font>
    <font>
      <sz val="11"/>
      <name val="Arial"/>
      <family val="2"/>
    </font>
    <font>
      <sz val="9"/>
      <color indexed="81"/>
      <name val="Tahoma"/>
      <family val="2"/>
    </font>
    <font>
      <sz val="8"/>
      <name val="Arial"/>
      <family val="2"/>
    </font>
    <font>
      <b/>
      <sz val="9"/>
      <color indexed="81"/>
      <name val="Tahoma"/>
      <family val="2"/>
    </font>
    <font>
      <sz val="10"/>
      <color indexed="81"/>
      <name val="Tahoma"/>
      <family val="2"/>
    </font>
    <font>
      <b/>
      <sz val="14"/>
      <color indexed="9"/>
      <name val="Arial"/>
      <family val="2"/>
    </font>
    <font>
      <b/>
      <sz val="11"/>
      <name val="Arial"/>
      <family val="2"/>
    </font>
    <font>
      <u/>
      <sz val="10"/>
      <color rgb="FFC00000"/>
      <name val="Arial"/>
      <family val="2"/>
    </font>
    <font>
      <b/>
      <u/>
      <sz val="10"/>
      <color rgb="FFC00000"/>
      <name val="Arial"/>
      <family val="2"/>
    </font>
    <font>
      <sz val="10"/>
      <color rgb="FFC00000"/>
      <name val="Arial"/>
      <family val="2"/>
    </font>
    <font>
      <b/>
      <u/>
      <sz val="9"/>
      <color rgb="FFC00000"/>
      <name val="Arial"/>
      <family val="2"/>
    </font>
    <font>
      <u/>
      <sz val="10"/>
      <color indexed="45"/>
      <name val="Arial"/>
      <family val="2"/>
    </font>
    <font>
      <i/>
      <u/>
      <sz val="10"/>
      <name val="Arial"/>
      <family val="2"/>
    </font>
    <font>
      <sz val="9"/>
      <color indexed="81"/>
      <name val="Tahoma"/>
      <charset val="1"/>
    </font>
    <font>
      <sz val="7"/>
      <color indexed="63"/>
      <name val="Arial"/>
      <family val="2"/>
    </font>
  </fonts>
  <fills count="8">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indexed="26"/>
        <bgColor indexed="64"/>
      </patternFill>
    </fill>
    <fill>
      <patternFill patternType="solid">
        <fgColor rgb="FFC00000"/>
        <bgColor indexed="64"/>
      </patternFill>
    </fill>
    <fill>
      <patternFill patternType="solid">
        <fgColor theme="2" tint="-9.9978637043366805E-2"/>
        <bgColor indexed="54"/>
      </patternFill>
    </fill>
    <fill>
      <patternFill patternType="solid">
        <fgColor rgb="FFFFFFCC"/>
        <bgColor indexed="64"/>
      </patternFill>
    </fill>
  </fills>
  <borders count="74">
    <border>
      <left/>
      <right/>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style="medium">
        <color indexed="64"/>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bottom/>
      <diagonal/>
    </border>
    <border>
      <left style="medium">
        <color indexed="64"/>
      </left>
      <right style="medium">
        <color indexed="64"/>
      </right>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style="medium">
        <color indexed="64"/>
      </right>
      <top/>
      <bottom style="thin">
        <color indexed="64"/>
      </bottom>
      <diagonal/>
    </border>
    <border>
      <left style="thin">
        <color indexed="64"/>
      </left>
      <right/>
      <top/>
      <bottom style="medium">
        <color indexed="64"/>
      </bottom>
      <diagonal/>
    </border>
    <border>
      <left style="thin">
        <color indexed="64"/>
      </left>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bottom style="thick">
        <color theme="2" tint="-9.9948118533890809E-2"/>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diagonal/>
    </border>
    <border>
      <left style="thin">
        <color indexed="64"/>
      </left>
      <right/>
      <top style="medium">
        <color indexed="64"/>
      </top>
      <bottom/>
      <diagonal/>
    </border>
    <border>
      <left style="medium">
        <color indexed="64"/>
      </left>
      <right/>
      <top style="thin">
        <color indexed="64"/>
      </top>
      <bottom style="medium">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0" fontId="9" fillId="0" borderId="0" applyNumberFormat="0" applyFill="0" applyBorder="0" applyAlignment="0" applyProtection="0">
      <alignment vertical="top"/>
      <protection locked="0"/>
    </xf>
    <xf numFmtId="9" fontId="1" fillId="0" borderId="0" applyFont="0" applyFill="0" applyBorder="0" applyAlignment="0" applyProtection="0"/>
  </cellStyleXfs>
  <cellXfs count="642">
    <xf numFmtId="0" fontId="0" fillId="0" borderId="0" xfId="0"/>
    <xf numFmtId="164" fontId="2" fillId="0" borderId="0" xfId="2" applyNumberFormat="1" applyFont="1" applyBorder="1" applyProtection="1"/>
    <xf numFmtId="164" fontId="0" fillId="0" borderId="0" xfId="0" applyNumberFormat="1"/>
    <xf numFmtId="3" fontId="0" fillId="0" borderId="0" xfId="0" applyNumberFormat="1"/>
    <xf numFmtId="0" fontId="0" fillId="0" borderId="0" xfId="0" applyProtection="1">
      <protection locked="0"/>
    </xf>
    <xf numFmtId="0" fontId="3" fillId="0" borderId="0" xfId="0" applyFont="1"/>
    <xf numFmtId="0" fontId="0" fillId="0" borderId="1" xfId="0" applyBorder="1"/>
    <xf numFmtId="0" fontId="0" fillId="0" borderId="2" xfId="0" applyBorder="1"/>
    <xf numFmtId="0" fontId="0" fillId="0" borderId="3" xfId="0" applyBorder="1"/>
    <xf numFmtId="0" fontId="0" fillId="0" borderId="0" xfId="0" applyBorder="1" applyAlignment="1">
      <alignment horizontal="center"/>
    </xf>
    <xf numFmtId="0" fontId="0" fillId="0" borderId="4" xfId="0" applyBorder="1"/>
    <xf numFmtId="3" fontId="0" fillId="0" borderId="0" xfId="0" applyNumberFormat="1" applyBorder="1"/>
    <xf numFmtId="0" fontId="0" fillId="0" borderId="0" xfId="0" applyBorder="1"/>
    <xf numFmtId="3" fontId="0" fillId="0" borderId="3" xfId="0" applyNumberFormat="1" applyBorder="1"/>
    <xf numFmtId="3" fontId="3" fillId="0" borderId="3" xfId="0" applyNumberFormat="1" applyFont="1" applyBorder="1"/>
    <xf numFmtId="3" fontId="0" fillId="0" borderId="0" xfId="0" applyNumberFormat="1" applyFill="1" applyBorder="1"/>
    <xf numFmtId="0" fontId="0" fillId="0" borderId="6" xfId="0" applyBorder="1"/>
    <xf numFmtId="0" fontId="0" fillId="0" borderId="7" xfId="0" applyBorder="1"/>
    <xf numFmtId="167" fontId="0" fillId="0" borderId="0" xfId="0" applyNumberFormat="1" applyBorder="1"/>
    <xf numFmtId="0" fontId="3" fillId="0" borderId="8" xfId="0" applyFont="1" applyBorder="1"/>
    <xf numFmtId="3" fontId="0" fillId="0" borderId="9" xfId="0" applyNumberFormat="1" applyBorder="1"/>
    <xf numFmtId="0" fontId="0" fillId="0" borderId="0" xfId="0" applyFill="1" applyBorder="1" applyAlignment="1">
      <alignment horizontal="center"/>
    </xf>
    <xf numFmtId="0" fontId="3" fillId="0" borderId="0" xfId="0" applyFont="1" applyBorder="1" applyAlignment="1">
      <alignment horizontal="center"/>
    </xf>
    <xf numFmtId="0" fontId="0" fillId="0" borderId="0" xfId="0" applyFill="1" applyBorder="1"/>
    <xf numFmtId="166" fontId="0" fillId="0" borderId="0" xfId="0" applyNumberFormat="1" applyFill="1" applyBorder="1"/>
    <xf numFmtId="167" fontId="0" fillId="0" borderId="0" xfId="0" applyNumberFormat="1" applyFill="1" applyBorder="1"/>
    <xf numFmtId="0" fontId="0" fillId="0" borderId="0" xfId="0" applyFill="1"/>
    <xf numFmtId="3" fontId="0" fillId="2" borderId="10" xfId="0" applyNumberFormat="1" applyFill="1" applyBorder="1" applyProtection="1">
      <protection locked="0"/>
    </xf>
    <xf numFmtId="0" fontId="0" fillId="2" borderId="10" xfId="0" applyFill="1" applyBorder="1" applyProtection="1">
      <protection locked="0"/>
    </xf>
    <xf numFmtId="166" fontId="0" fillId="2" borderId="10" xfId="0" applyNumberFormat="1" applyFill="1" applyBorder="1" applyProtection="1">
      <protection locked="0"/>
    </xf>
    <xf numFmtId="38" fontId="0" fillId="0" borderId="0" xfId="0" applyNumberFormat="1" applyBorder="1" applyAlignment="1">
      <alignment horizontal="center"/>
    </xf>
    <xf numFmtId="0" fontId="0" fillId="0" borderId="0" xfId="0" applyFill="1" applyBorder="1" applyProtection="1">
      <protection locked="0"/>
    </xf>
    <xf numFmtId="38" fontId="0" fillId="2" borderId="10" xfId="0" applyNumberFormat="1" applyFill="1" applyBorder="1" applyProtection="1">
      <protection locked="0"/>
    </xf>
    <xf numFmtId="38" fontId="0" fillId="0" borderId="0" xfId="0" applyNumberFormat="1" applyBorder="1"/>
    <xf numFmtId="38" fontId="0" fillId="0" borderId="0" xfId="0" applyNumberFormat="1" applyFill="1" applyBorder="1"/>
    <xf numFmtId="38" fontId="3" fillId="0" borderId="0" xfId="0" applyNumberFormat="1" applyFont="1" applyBorder="1"/>
    <xf numFmtId="38" fontId="0" fillId="2" borderId="11" xfId="0" applyNumberFormat="1" applyFill="1" applyBorder="1" applyProtection="1">
      <protection locked="0"/>
    </xf>
    <xf numFmtId="38" fontId="0" fillId="0" borderId="6" xfId="0" applyNumberFormat="1" applyBorder="1"/>
    <xf numFmtId="166" fontId="0" fillId="2" borderId="11" xfId="0" applyNumberFormat="1" applyFill="1" applyBorder="1" applyProtection="1">
      <protection locked="0"/>
    </xf>
    <xf numFmtId="3" fontId="3" fillId="0" borderId="9" xfId="0" applyNumberFormat="1" applyFont="1" applyBorder="1"/>
    <xf numFmtId="0" fontId="0" fillId="2" borderId="15" xfId="0" applyFill="1" applyBorder="1" applyProtection="1">
      <protection locked="0"/>
    </xf>
    <xf numFmtId="3" fontId="0" fillId="2" borderId="15" xfId="0" applyNumberFormat="1" applyFill="1" applyBorder="1" applyProtection="1">
      <protection locked="0"/>
    </xf>
    <xf numFmtId="0" fontId="5" fillId="0" borderId="0" xfId="0" applyFont="1"/>
    <xf numFmtId="0" fontId="7" fillId="0" borderId="0" xfId="0" applyFont="1"/>
    <xf numFmtId="0" fontId="0" fillId="0" borderId="16" xfId="0" applyBorder="1"/>
    <xf numFmtId="0" fontId="0" fillId="0" borderId="17" xfId="0" applyBorder="1"/>
    <xf numFmtId="3" fontId="3" fillId="0" borderId="17" xfId="0" applyNumberFormat="1" applyFont="1" applyBorder="1"/>
    <xf numFmtId="0" fontId="3" fillId="0" borderId="17" xfId="0" applyFont="1" applyBorder="1"/>
    <xf numFmtId="0" fontId="0" fillId="0" borderId="18" xfId="0" applyBorder="1"/>
    <xf numFmtId="0" fontId="0" fillId="3" borderId="0" xfId="0" applyFill="1" applyBorder="1" applyProtection="1">
      <protection locked="0"/>
    </xf>
    <xf numFmtId="38" fontId="0" fillId="0" borderId="19" xfId="0" applyNumberFormat="1" applyBorder="1" applyAlignment="1">
      <alignment horizontal="center"/>
    </xf>
    <xf numFmtId="0" fontId="6" fillId="0" borderId="9" xfId="0" applyFont="1" applyBorder="1"/>
    <xf numFmtId="3" fontId="7" fillId="0" borderId="0" xfId="0" applyNumberFormat="1" applyFont="1" applyFill="1" applyBorder="1"/>
    <xf numFmtId="0" fontId="8" fillId="0" borderId="0" xfId="0" applyFont="1"/>
    <xf numFmtId="38" fontId="0" fillId="0" borderId="20" xfId="0" applyNumberFormat="1" applyBorder="1" applyAlignment="1">
      <alignment horizontal="center"/>
    </xf>
    <xf numFmtId="0" fontId="0" fillId="0" borderId="21" xfId="0" applyBorder="1" applyAlignment="1">
      <alignment horizontal="center"/>
    </xf>
    <xf numFmtId="38" fontId="0" fillId="0" borderId="21" xfId="0" applyNumberFormat="1" applyBorder="1" applyAlignment="1">
      <alignment horizontal="center"/>
    </xf>
    <xf numFmtId="0" fontId="0" fillId="0" borderId="22" xfId="0" applyBorder="1"/>
    <xf numFmtId="0" fontId="0" fillId="0" borderId="23" xfId="0" applyBorder="1"/>
    <xf numFmtId="0" fontId="0" fillId="2" borderId="12" xfId="0" applyFill="1" applyBorder="1" applyProtection="1">
      <protection locked="0"/>
    </xf>
    <xf numFmtId="0" fontId="0" fillId="2" borderId="25" xfId="0" applyFill="1" applyBorder="1" applyProtection="1">
      <protection locked="0"/>
    </xf>
    <xf numFmtId="0" fontId="0" fillId="2" borderId="26" xfId="0" applyFill="1" applyBorder="1" applyProtection="1">
      <protection locked="0"/>
    </xf>
    <xf numFmtId="38" fontId="0" fillId="0" borderId="28" xfId="0" applyNumberFormat="1" applyBorder="1" applyAlignment="1">
      <alignment horizontal="center"/>
    </xf>
    <xf numFmtId="38" fontId="0" fillId="0" borderId="24" xfId="0" applyNumberFormat="1" applyBorder="1" applyAlignment="1">
      <alignment horizontal="center"/>
    </xf>
    <xf numFmtId="166" fontId="0" fillId="2" borderId="12" xfId="0" applyNumberFormat="1" applyFill="1" applyBorder="1" applyProtection="1">
      <protection locked="0"/>
    </xf>
    <xf numFmtId="0" fontId="3" fillId="0" borderId="0" xfId="0" applyFont="1" applyBorder="1"/>
    <xf numFmtId="0" fontId="0" fillId="0" borderId="2" xfId="0" applyBorder="1" applyAlignment="1">
      <alignment horizontal="center"/>
    </xf>
    <xf numFmtId="0" fontId="0" fillId="3" borderId="0" xfId="0" applyFill="1" applyBorder="1" applyAlignment="1" applyProtection="1">
      <alignment horizontal="center"/>
      <protection locked="0"/>
    </xf>
    <xf numFmtId="0" fontId="0" fillId="2" borderId="25" xfId="0" applyFill="1" applyBorder="1" applyAlignment="1" applyProtection="1">
      <alignment horizontal="center"/>
      <protection locked="0"/>
    </xf>
    <xf numFmtId="0" fontId="0" fillId="2" borderId="26" xfId="0" applyFill="1" applyBorder="1" applyAlignment="1" applyProtection="1">
      <alignment horizontal="center"/>
      <protection locked="0"/>
    </xf>
    <xf numFmtId="0" fontId="0" fillId="2" borderId="27" xfId="0" applyFill="1" applyBorder="1" applyAlignment="1" applyProtection="1">
      <alignment horizontal="center"/>
      <protection locked="0"/>
    </xf>
    <xf numFmtId="0" fontId="3" fillId="0" borderId="1" xfId="0" applyFont="1" applyBorder="1"/>
    <xf numFmtId="43" fontId="0" fillId="0" borderId="20" xfId="1" applyFont="1" applyBorder="1" applyAlignment="1">
      <alignment horizontal="center"/>
    </xf>
    <xf numFmtId="43" fontId="0" fillId="0" borderId="21" xfId="1" applyFont="1" applyBorder="1" applyAlignment="1">
      <alignment horizontal="center"/>
    </xf>
    <xf numFmtId="3" fontId="3" fillId="0" borderId="16" xfId="0" applyNumberFormat="1" applyFont="1" applyBorder="1"/>
    <xf numFmtId="38" fontId="0" fillId="0" borderId="1" xfId="0" applyNumberFormat="1" applyBorder="1" applyAlignment="1">
      <alignment horizontal="center"/>
    </xf>
    <xf numFmtId="165" fontId="0" fillId="0" borderId="21" xfId="0" applyNumberFormat="1" applyBorder="1" applyAlignment="1">
      <alignment horizontal="center"/>
    </xf>
    <xf numFmtId="38" fontId="0" fillId="0" borderId="33" xfId="0" applyNumberFormat="1" applyBorder="1"/>
    <xf numFmtId="0" fontId="0" fillId="0" borderId="33" xfId="0" applyBorder="1"/>
    <xf numFmtId="0" fontId="0" fillId="0" borderId="34" xfId="0" applyBorder="1"/>
    <xf numFmtId="38" fontId="0" fillId="0" borderId="35" xfId="0" applyNumberFormat="1" applyBorder="1"/>
    <xf numFmtId="0" fontId="0" fillId="0" borderId="35" xfId="0" applyBorder="1"/>
    <xf numFmtId="38" fontId="3" fillId="0" borderId="13" xfId="0" applyNumberFormat="1" applyFont="1" applyBorder="1"/>
    <xf numFmtId="38" fontId="3" fillId="0" borderId="36" xfId="0" applyNumberFormat="1" applyFont="1" applyBorder="1"/>
    <xf numFmtId="38" fontId="0" fillId="0" borderId="21" xfId="0" applyNumberFormat="1" applyFill="1" applyBorder="1" applyAlignment="1" applyProtection="1">
      <alignment horizontal="center"/>
    </xf>
    <xf numFmtId="38" fontId="0" fillId="0" borderId="37" xfId="0" applyNumberFormat="1" applyBorder="1" applyAlignment="1">
      <alignment horizontal="center"/>
    </xf>
    <xf numFmtId="38" fontId="0" fillId="0" borderId="38" xfId="0" applyNumberFormat="1" applyFill="1" applyBorder="1" applyAlignment="1" applyProtection="1">
      <alignment horizontal="center"/>
    </xf>
    <xf numFmtId="38" fontId="0" fillId="0" borderId="39" xfId="0" applyNumberFormat="1" applyFill="1" applyBorder="1" applyAlignment="1" applyProtection="1">
      <alignment horizontal="center"/>
    </xf>
    <xf numFmtId="38" fontId="0" fillId="0" borderId="24" xfId="0" applyNumberFormat="1" applyFill="1" applyBorder="1" applyAlignment="1" applyProtection="1">
      <alignment horizontal="center"/>
    </xf>
    <xf numFmtId="38" fontId="0" fillId="0" borderId="40" xfId="0" applyNumberFormat="1" applyBorder="1" applyAlignment="1">
      <alignment horizontal="center"/>
    </xf>
    <xf numFmtId="38" fontId="0" fillId="0" borderId="38" xfId="0" applyNumberFormat="1" applyBorder="1" applyAlignment="1">
      <alignment horizontal="center"/>
    </xf>
    <xf numFmtId="38" fontId="0" fillId="0" borderId="39" xfId="0" applyNumberFormat="1" applyBorder="1" applyAlignment="1">
      <alignment horizontal="center"/>
    </xf>
    <xf numFmtId="38" fontId="0" fillId="2" borderId="41" xfId="0" applyNumberFormat="1" applyFill="1" applyBorder="1" applyProtection="1">
      <protection locked="0"/>
    </xf>
    <xf numFmtId="38" fontId="3" fillId="0" borderId="35" xfId="0" applyNumberFormat="1" applyFont="1" applyBorder="1"/>
    <xf numFmtId="38" fontId="0" fillId="0" borderId="13" xfId="0" applyNumberFormat="1" applyBorder="1"/>
    <xf numFmtId="38" fontId="0" fillId="0" borderId="36" xfId="0" applyNumberFormat="1" applyBorder="1"/>
    <xf numFmtId="0" fontId="7" fillId="0" borderId="0" xfId="0" applyFont="1" applyBorder="1"/>
    <xf numFmtId="3" fontId="3" fillId="0" borderId="0" xfId="0" applyNumberFormat="1" applyFont="1" applyBorder="1"/>
    <xf numFmtId="0" fontId="3" fillId="0" borderId="18" xfId="0" applyFont="1" applyBorder="1" applyAlignment="1">
      <alignment horizontal="center"/>
    </xf>
    <xf numFmtId="3" fontId="3" fillId="0" borderId="1" xfId="0" applyNumberFormat="1" applyFont="1" applyBorder="1"/>
    <xf numFmtId="0" fontId="3" fillId="0" borderId="0" xfId="0" applyFont="1" applyFill="1" applyBorder="1"/>
    <xf numFmtId="3" fontId="0" fillId="3" borderId="0" xfId="0" applyNumberFormat="1" applyFill="1" applyBorder="1"/>
    <xf numFmtId="38" fontId="0" fillId="3" borderId="0" xfId="0" applyNumberFormat="1" applyFill="1" applyBorder="1"/>
    <xf numFmtId="3" fontId="3" fillId="0" borderId="19" xfId="0" applyNumberFormat="1" applyFont="1" applyBorder="1"/>
    <xf numFmtId="3" fontId="3" fillId="0" borderId="34" xfId="0" applyNumberFormat="1" applyFont="1" applyBorder="1"/>
    <xf numFmtId="3" fontId="0" fillId="0" borderId="34" xfId="0" applyNumberFormat="1" applyBorder="1"/>
    <xf numFmtId="3" fontId="3" fillId="0" borderId="42" xfId="0" applyNumberFormat="1" applyFont="1" applyBorder="1"/>
    <xf numFmtId="38" fontId="0" fillId="0" borderId="43" xfId="0" applyNumberFormat="1" applyFill="1" applyBorder="1" applyAlignment="1" applyProtection="1">
      <alignment horizontal="center"/>
    </xf>
    <xf numFmtId="38" fontId="0" fillId="0" borderId="44" xfId="0" applyNumberFormat="1" applyFill="1" applyBorder="1" applyAlignment="1" applyProtection="1">
      <alignment horizontal="center"/>
    </xf>
    <xf numFmtId="38" fontId="0" fillId="0" borderId="45" xfId="0" applyNumberFormat="1" applyBorder="1"/>
    <xf numFmtId="0" fontId="0" fillId="0" borderId="45" xfId="0" applyBorder="1"/>
    <xf numFmtId="38" fontId="3" fillId="0" borderId="46" xfId="0" applyNumberFormat="1" applyFont="1" applyBorder="1"/>
    <xf numFmtId="43" fontId="0" fillId="0" borderId="47" xfId="1" applyFont="1" applyBorder="1" applyAlignment="1">
      <alignment horizontal="center"/>
    </xf>
    <xf numFmtId="43" fontId="0" fillId="0" borderId="48" xfId="1" applyFont="1" applyBorder="1" applyAlignment="1">
      <alignment horizontal="center"/>
    </xf>
    <xf numFmtId="43" fontId="0" fillId="0" borderId="49" xfId="1" applyFont="1" applyBorder="1" applyAlignment="1">
      <alignment horizontal="center"/>
    </xf>
    <xf numFmtId="43" fontId="0" fillId="0" borderId="50" xfId="1" applyFont="1" applyBorder="1" applyAlignment="1">
      <alignment horizontal="center"/>
    </xf>
    <xf numFmtId="3" fontId="0" fillId="0" borderId="0" xfId="0" applyNumberFormat="1" applyFill="1" applyBorder="1" applyProtection="1"/>
    <xf numFmtId="0" fontId="0" fillId="0" borderId="0" xfId="0" applyFill="1" applyBorder="1" applyProtection="1"/>
    <xf numFmtId="0" fontId="10" fillId="0" borderId="0" xfId="3" applyFont="1" applyAlignment="1" applyProtection="1"/>
    <xf numFmtId="167" fontId="0" fillId="0" borderId="6" xfId="0" applyNumberFormat="1" applyBorder="1" applyProtection="1"/>
    <xf numFmtId="3" fontId="0" fillId="0" borderId="0" xfId="0" applyNumberFormat="1" applyBorder="1" applyProtection="1"/>
    <xf numFmtId="3" fontId="0" fillId="0" borderId="5" xfId="0" applyNumberFormat="1" applyBorder="1" applyProtection="1"/>
    <xf numFmtId="0" fontId="3" fillId="0" borderId="9" xfId="0" applyFont="1" applyBorder="1" applyProtection="1"/>
    <xf numFmtId="0" fontId="0" fillId="0" borderId="1" xfId="0" applyBorder="1" applyProtection="1"/>
    <xf numFmtId="0" fontId="0" fillId="0" borderId="2" xfId="0" applyBorder="1" applyProtection="1"/>
    <xf numFmtId="3" fontId="0" fillId="0" borderId="3" xfId="0" applyNumberFormat="1" applyBorder="1" applyProtection="1"/>
    <xf numFmtId="3" fontId="3" fillId="0" borderId="3" xfId="0" applyNumberFormat="1" applyFont="1" applyBorder="1" applyProtection="1"/>
    <xf numFmtId="3" fontId="0" fillId="0" borderId="4" xfId="0" applyNumberFormat="1" applyBorder="1" applyProtection="1"/>
    <xf numFmtId="3" fontId="0" fillId="3" borderId="0" xfId="0" applyNumberFormat="1" applyFill="1" applyBorder="1" applyProtection="1"/>
    <xf numFmtId="3" fontId="6" fillId="0" borderId="9" xfId="0" applyNumberFormat="1" applyFont="1" applyBorder="1" applyProtection="1"/>
    <xf numFmtId="3" fontId="0" fillId="0" borderId="3" xfId="0" applyNumberFormat="1" applyFill="1" applyBorder="1" applyProtection="1"/>
    <xf numFmtId="0" fontId="0" fillId="0" borderId="3" xfId="0" applyBorder="1" applyProtection="1"/>
    <xf numFmtId="38" fontId="0" fillId="0" borderId="33" xfId="0" applyNumberFormat="1" applyBorder="1" applyProtection="1"/>
    <xf numFmtId="0" fontId="1" fillId="0" borderId="0" xfId="0" applyFont="1" applyFill="1"/>
    <xf numFmtId="0" fontId="4" fillId="0" borderId="0" xfId="0" applyFont="1"/>
    <xf numFmtId="0" fontId="11" fillId="0" borderId="0" xfId="0" applyFont="1" applyFill="1" applyBorder="1" applyAlignment="1" applyProtection="1"/>
    <xf numFmtId="0" fontId="11" fillId="2" borderId="10" xfId="0" applyFont="1" applyFill="1" applyBorder="1" applyAlignment="1" applyProtection="1"/>
    <xf numFmtId="0" fontId="11" fillId="2" borderId="51" xfId="0" applyFont="1" applyFill="1" applyBorder="1" applyAlignment="1" applyProtection="1">
      <alignment horizontal="left"/>
    </xf>
    <xf numFmtId="0" fontId="11" fillId="2" borderId="14" xfId="0" applyFont="1" applyFill="1" applyBorder="1" applyAlignment="1" applyProtection="1">
      <alignment horizontal="left"/>
    </xf>
    <xf numFmtId="0" fontId="1" fillId="0" borderId="0" xfId="0" applyFont="1" applyBorder="1" applyAlignment="1"/>
    <xf numFmtId="0" fontId="1" fillId="0" borderId="0" xfId="0" applyFont="1"/>
    <xf numFmtId="0" fontId="1" fillId="0" borderId="0" xfId="0" applyFont="1" applyProtection="1"/>
    <xf numFmtId="0" fontId="1" fillId="0" borderId="0" xfId="3" applyFont="1" applyAlignment="1" applyProtection="1">
      <alignment horizontal="left"/>
    </xf>
    <xf numFmtId="0" fontId="14" fillId="0" borderId="0" xfId="0" applyFont="1"/>
    <xf numFmtId="0" fontId="11" fillId="0" borderId="0" xfId="0" applyFont="1" applyBorder="1" applyAlignment="1" applyProtection="1"/>
    <xf numFmtId="0" fontId="0" fillId="3" borderId="1" xfId="0" applyFill="1" applyBorder="1" applyAlignment="1" applyProtection="1">
      <alignment horizontal="center"/>
      <protection locked="0"/>
    </xf>
    <xf numFmtId="0" fontId="15" fillId="0" borderId="0" xfId="0" applyFont="1" applyBorder="1" applyAlignment="1">
      <alignment horizontal="left"/>
    </xf>
    <xf numFmtId="14" fontId="1" fillId="0" borderId="0" xfId="0" applyNumberFormat="1" applyFont="1" applyAlignment="1" applyProtection="1">
      <alignment horizontal="left"/>
    </xf>
    <xf numFmtId="168" fontId="0" fillId="0" borderId="10" xfId="0" applyNumberFormat="1" applyFill="1" applyBorder="1" applyAlignment="1" applyProtection="1">
      <alignment horizontal="center"/>
    </xf>
    <xf numFmtId="0" fontId="3" fillId="2" borderId="10" xfId="0" applyFont="1" applyFill="1" applyBorder="1" applyAlignment="1" applyProtection="1">
      <alignment horizontal="left"/>
      <protection locked="0"/>
    </xf>
    <xf numFmtId="0" fontId="3" fillId="0" borderId="17" xfId="0" applyNumberFormat="1" applyFont="1" applyBorder="1" applyAlignment="1"/>
    <xf numFmtId="0" fontId="3" fillId="0" borderId="16" xfId="0" applyNumberFormat="1" applyFont="1" applyBorder="1" applyAlignment="1">
      <alignment horizontal="left"/>
    </xf>
    <xf numFmtId="7" fontId="0" fillId="2" borderId="26" xfId="2" applyNumberFormat="1" applyFont="1" applyFill="1" applyBorder="1" applyProtection="1">
      <protection locked="0"/>
    </xf>
    <xf numFmtId="7" fontId="0" fillId="2" borderId="27" xfId="2" applyNumberFormat="1" applyFont="1" applyFill="1" applyBorder="1" applyProtection="1">
      <protection locked="0"/>
    </xf>
    <xf numFmtId="0" fontId="19" fillId="0" borderId="0" xfId="0" applyFont="1"/>
    <xf numFmtId="0" fontId="18" fillId="0" borderId="0" xfId="0" applyFont="1"/>
    <xf numFmtId="0" fontId="20" fillId="0" borderId="0" xfId="0" applyFont="1"/>
    <xf numFmtId="0" fontId="21" fillId="0" borderId="0" xfId="0" applyFont="1" applyFill="1"/>
    <xf numFmtId="0" fontId="21" fillId="0" borderId="0" xfId="0" applyFont="1"/>
    <xf numFmtId="0" fontId="11" fillId="0" borderId="0" xfId="0" applyFont="1" applyFill="1"/>
    <xf numFmtId="0" fontId="11" fillId="0" borderId="0" xfId="0" applyFont="1"/>
    <xf numFmtId="0" fontId="21" fillId="0" borderId="0" xfId="0" applyFont="1" applyBorder="1"/>
    <xf numFmtId="165" fontId="0" fillId="0" borderId="24" xfId="0" applyNumberFormat="1" applyBorder="1" applyAlignment="1">
      <alignment horizontal="center"/>
    </xf>
    <xf numFmtId="0" fontId="0" fillId="0" borderId="50" xfId="0" applyBorder="1" applyAlignment="1">
      <alignment horizontal="center"/>
    </xf>
    <xf numFmtId="169" fontId="0" fillId="0" borderId="0" xfId="1" applyNumberFormat="1" applyFont="1" applyBorder="1"/>
    <xf numFmtId="38" fontId="0" fillId="0" borderId="49" xfId="0" applyNumberFormat="1" applyBorder="1" applyAlignment="1">
      <alignment horizontal="center"/>
    </xf>
    <xf numFmtId="38" fontId="0" fillId="0" borderId="50" xfId="0" applyNumberFormat="1" applyBorder="1" applyAlignment="1">
      <alignment horizontal="center"/>
    </xf>
    <xf numFmtId="38" fontId="0" fillId="0" borderId="52" xfId="0" applyNumberFormat="1" applyBorder="1" applyAlignment="1">
      <alignment horizontal="center"/>
    </xf>
    <xf numFmtId="166" fontId="0" fillId="2" borderId="14" xfId="0" applyNumberFormat="1" applyFill="1" applyBorder="1" applyProtection="1">
      <protection locked="0"/>
    </xf>
    <xf numFmtId="7" fontId="0" fillId="2" borderId="32" xfId="2" applyNumberFormat="1" applyFont="1" applyFill="1" applyBorder="1" applyProtection="1">
      <protection locked="0"/>
    </xf>
    <xf numFmtId="0" fontId="0" fillId="0" borderId="53" xfId="0" applyFill="1" applyBorder="1" applyAlignment="1">
      <alignment horizontal="center"/>
    </xf>
    <xf numFmtId="0" fontId="0" fillId="0" borderId="38" xfId="0" applyBorder="1" applyAlignment="1">
      <alignment horizontal="center"/>
    </xf>
    <xf numFmtId="0" fontId="3" fillId="0" borderId="0" xfId="0" applyFont="1" applyFill="1" applyBorder="1" applyAlignment="1">
      <alignment horizontal="center"/>
    </xf>
    <xf numFmtId="0" fontId="0" fillId="2" borderId="51" xfId="0" applyFill="1" applyBorder="1" applyProtection="1">
      <protection locked="0"/>
    </xf>
    <xf numFmtId="0" fontId="0" fillId="0" borderId="31" xfId="0" applyFill="1" applyBorder="1"/>
    <xf numFmtId="0" fontId="0" fillId="0" borderId="11" xfId="0" applyFill="1" applyBorder="1"/>
    <xf numFmtId="0" fontId="0" fillId="0" borderId="5" xfId="0" applyFill="1" applyBorder="1"/>
    <xf numFmtId="38" fontId="0" fillId="0" borderId="47" xfId="0" applyNumberFormat="1" applyBorder="1" applyAlignment="1">
      <alignment horizontal="center"/>
    </xf>
    <xf numFmtId="38" fontId="0" fillId="0" borderId="48" xfId="0" applyNumberFormat="1" applyBorder="1" applyAlignment="1">
      <alignment horizontal="center"/>
    </xf>
    <xf numFmtId="0" fontId="0" fillId="0" borderId="7" xfId="0" applyBorder="1" applyProtection="1">
      <protection locked="0"/>
    </xf>
    <xf numFmtId="0" fontId="0" fillId="0" borderId="31" xfId="0" applyBorder="1"/>
    <xf numFmtId="167" fontId="0" fillId="0" borderId="0" xfId="0" applyNumberFormat="1" applyFill="1" applyBorder="1" applyProtection="1"/>
    <xf numFmtId="38" fontId="0" fillId="0" borderId="5" xfId="0" applyNumberFormat="1" applyBorder="1"/>
    <xf numFmtId="1" fontId="0" fillId="0" borderId="0" xfId="0" applyNumberFormat="1" applyFill="1" applyBorder="1" applyProtection="1"/>
    <xf numFmtId="0" fontId="3" fillId="0" borderId="1" xfId="0" applyFont="1" applyBorder="1" applyProtection="1"/>
    <xf numFmtId="10" fontId="0" fillId="2" borderId="10" xfId="4" applyNumberFormat="1" applyFont="1" applyFill="1" applyBorder="1" applyProtection="1">
      <protection locked="0"/>
    </xf>
    <xf numFmtId="38" fontId="0" fillId="0" borderId="55" xfId="0" applyNumberFormat="1" applyBorder="1"/>
    <xf numFmtId="3" fontId="0" fillId="0" borderId="3" xfId="0" applyNumberFormat="1" applyBorder="1" applyAlignment="1">
      <alignment horizontal="left" indent="1"/>
    </xf>
    <xf numFmtId="3" fontId="0" fillId="0" borderId="4" xfId="0" applyNumberFormat="1" applyBorder="1"/>
    <xf numFmtId="38" fontId="3" fillId="0" borderId="55" xfId="0" applyNumberFormat="1" applyFont="1" applyBorder="1"/>
    <xf numFmtId="3" fontId="3" fillId="0" borderId="4" xfId="0" applyNumberFormat="1" applyFont="1" applyBorder="1"/>
    <xf numFmtId="38" fontId="3" fillId="0" borderId="6" xfId="0" applyNumberFormat="1" applyFont="1" applyBorder="1"/>
    <xf numFmtId="38" fontId="3" fillId="0" borderId="54" xfId="0" applyNumberFormat="1" applyFont="1" applyBorder="1"/>
    <xf numFmtId="3" fontId="3" fillId="0" borderId="3" xfId="0" applyNumberFormat="1" applyFont="1" applyBorder="1" applyAlignment="1">
      <alignment horizontal="left" indent="1"/>
    </xf>
    <xf numFmtId="38" fontId="0" fillId="0" borderId="40" xfId="0" applyNumberFormat="1" applyBorder="1"/>
    <xf numFmtId="38" fontId="0" fillId="0" borderId="53" xfId="0" applyNumberFormat="1" applyBorder="1"/>
    <xf numFmtId="169" fontId="0" fillId="0" borderId="0" xfId="1" applyNumberFormat="1" applyFont="1" applyFill="1" applyBorder="1" applyProtection="1"/>
    <xf numFmtId="169" fontId="0" fillId="0" borderId="0" xfId="1" applyNumberFormat="1" applyFont="1" applyBorder="1" applyProtection="1"/>
    <xf numFmtId="169" fontId="0" fillId="0" borderId="5" xfId="1" applyNumberFormat="1" applyFont="1" applyBorder="1" applyProtection="1"/>
    <xf numFmtId="169" fontId="0" fillId="0" borderId="0" xfId="1" applyNumberFormat="1" applyFont="1" applyBorder="1" applyAlignment="1" applyProtection="1">
      <alignment horizontal="center"/>
    </xf>
    <xf numFmtId="169" fontId="0" fillId="0" borderId="5" xfId="1" applyNumberFormat="1" applyFont="1" applyBorder="1" applyAlignment="1" applyProtection="1">
      <alignment horizontal="center"/>
    </xf>
    <xf numFmtId="169" fontId="0" fillId="3" borderId="0" xfId="1" applyNumberFormat="1" applyFont="1" applyFill="1" applyBorder="1" applyProtection="1"/>
    <xf numFmtId="169" fontId="0" fillId="0" borderId="22" xfId="1" applyNumberFormat="1" applyFont="1" applyBorder="1"/>
    <xf numFmtId="169" fontId="0" fillId="0" borderId="22" xfId="1" applyNumberFormat="1" applyFont="1" applyBorder="1" applyProtection="1"/>
    <xf numFmtId="169" fontId="0" fillId="0" borderId="23" xfId="1" applyNumberFormat="1" applyFont="1" applyBorder="1" applyProtection="1"/>
    <xf numFmtId="169" fontId="0" fillId="0" borderId="33" xfId="1" applyNumberFormat="1" applyFont="1" applyFill="1" applyBorder="1" applyAlignment="1" applyProtection="1">
      <alignment horizontal="center"/>
    </xf>
    <xf numFmtId="169" fontId="0" fillId="0" borderId="35" xfId="1" applyNumberFormat="1" applyFont="1" applyFill="1" applyBorder="1" applyAlignment="1" applyProtection="1">
      <alignment horizontal="center"/>
    </xf>
    <xf numFmtId="169" fontId="0" fillId="0" borderId="21" xfId="1" applyNumberFormat="1" applyFont="1" applyFill="1" applyBorder="1" applyAlignment="1" applyProtection="1">
      <alignment horizontal="center"/>
    </xf>
    <xf numFmtId="169" fontId="0" fillId="0" borderId="50" xfId="1" applyNumberFormat="1" applyFont="1" applyFill="1" applyBorder="1" applyAlignment="1" applyProtection="1">
      <alignment horizontal="center"/>
    </xf>
    <xf numFmtId="169" fontId="0" fillId="0" borderId="24" xfId="1" applyNumberFormat="1" applyFont="1" applyFill="1" applyBorder="1" applyAlignment="1" applyProtection="1">
      <alignment horizontal="center"/>
    </xf>
    <xf numFmtId="169" fontId="0" fillId="3" borderId="5" xfId="1" applyNumberFormat="1" applyFont="1" applyFill="1" applyBorder="1" applyProtection="1"/>
    <xf numFmtId="169" fontId="0" fillId="0" borderId="40" xfId="1" applyNumberFormat="1" applyFont="1" applyBorder="1"/>
    <xf numFmtId="169" fontId="0" fillId="0" borderId="5" xfId="1" applyNumberFormat="1" applyFont="1" applyFill="1" applyBorder="1" applyProtection="1"/>
    <xf numFmtId="0" fontId="0" fillId="0" borderId="0" xfId="0" applyAlignment="1">
      <alignment wrapText="1"/>
    </xf>
    <xf numFmtId="169" fontId="0" fillId="0" borderId="20" xfId="1" applyNumberFormat="1" applyFont="1" applyBorder="1" applyAlignment="1">
      <alignment horizontal="center"/>
    </xf>
    <xf numFmtId="169" fontId="0" fillId="0" borderId="47" xfId="1" applyNumberFormat="1" applyFont="1" applyBorder="1" applyAlignment="1">
      <alignment horizontal="center"/>
    </xf>
    <xf numFmtId="169" fontId="0" fillId="0" borderId="21" xfId="1" applyNumberFormat="1" applyFont="1" applyBorder="1" applyAlignment="1">
      <alignment horizontal="center"/>
    </xf>
    <xf numFmtId="169" fontId="0" fillId="0" borderId="48" xfId="1" applyNumberFormat="1" applyFont="1" applyBorder="1" applyAlignment="1">
      <alignment horizontal="center"/>
    </xf>
    <xf numFmtId="169" fontId="0" fillId="0" borderId="11" xfId="1" applyNumberFormat="1" applyFont="1" applyFill="1" applyBorder="1"/>
    <xf numFmtId="169" fontId="0" fillId="0" borderId="5" xfId="1" applyNumberFormat="1" applyFont="1" applyFill="1" applyBorder="1"/>
    <xf numFmtId="167" fontId="0" fillId="0" borderId="0" xfId="0" applyNumberFormat="1"/>
    <xf numFmtId="167" fontId="0" fillId="0" borderId="0" xfId="1" applyNumberFormat="1" applyFont="1" applyFill="1" applyBorder="1" applyProtection="1"/>
    <xf numFmtId="167" fontId="0" fillId="0" borderId="1" xfId="1" applyNumberFormat="1" applyFont="1" applyFill="1" applyBorder="1" applyAlignment="1" applyProtection="1">
      <alignment horizontal="center"/>
    </xf>
    <xf numFmtId="167" fontId="0" fillId="0" borderId="0" xfId="0" applyNumberFormat="1" applyFill="1" applyBorder="1" applyAlignment="1" applyProtection="1">
      <alignment horizontal="center"/>
    </xf>
    <xf numFmtId="5" fontId="0" fillId="2" borderId="10" xfId="2" applyNumberFormat="1" applyFont="1" applyFill="1" applyBorder="1" applyProtection="1">
      <protection locked="0"/>
    </xf>
    <xf numFmtId="167" fontId="0" fillId="0" borderId="0" xfId="1" applyNumberFormat="1" applyFont="1" applyBorder="1" applyProtection="1">
      <protection hidden="1"/>
    </xf>
    <xf numFmtId="167" fontId="0" fillId="0" borderId="27" xfId="1" applyNumberFormat="1" applyFont="1" applyFill="1" applyBorder="1"/>
    <xf numFmtId="167" fontId="0" fillId="0" borderId="5" xfId="1" applyNumberFormat="1" applyFont="1" applyFill="1" applyBorder="1"/>
    <xf numFmtId="167" fontId="0" fillId="0" borderId="34" xfId="0" applyNumberFormat="1" applyBorder="1"/>
    <xf numFmtId="167" fontId="3" fillId="0" borderId="42" xfId="0" applyNumberFormat="1" applyFont="1" applyBorder="1"/>
    <xf numFmtId="167" fontId="0" fillId="3" borderId="0" xfId="0" applyNumberFormat="1" applyFill="1" applyBorder="1"/>
    <xf numFmtId="167" fontId="0" fillId="0" borderId="19" xfId="0" applyNumberFormat="1" applyBorder="1" applyAlignment="1">
      <alignment horizontal="center"/>
    </xf>
    <xf numFmtId="167" fontId="3" fillId="0" borderId="34" xfId="0" applyNumberFormat="1" applyFont="1" applyBorder="1"/>
    <xf numFmtId="167" fontId="0" fillId="0" borderId="34" xfId="0" applyNumberFormat="1" applyFill="1" applyBorder="1"/>
    <xf numFmtId="167" fontId="0" fillId="0" borderId="19" xfId="0" applyNumberFormat="1" applyBorder="1" applyProtection="1">
      <protection hidden="1"/>
    </xf>
    <xf numFmtId="167" fontId="0" fillId="0" borderId="42" xfId="0" applyNumberFormat="1" applyBorder="1"/>
    <xf numFmtId="0" fontId="0" fillId="0" borderId="19" xfId="0" applyBorder="1"/>
    <xf numFmtId="167" fontId="0" fillId="0" borderId="34" xfId="1" applyNumberFormat="1" applyFont="1" applyBorder="1"/>
    <xf numFmtId="0" fontId="0" fillId="0" borderId="19" xfId="0" applyBorder="1" applyAlignment="1">
      <alignment horizontal="center"/>
    </xf>
    <xf numFmtId="167" fontId="3" fillId="0" borderId="19" xfId="0" applyNumberFormat="1" applyFont="1" applyBorder="1" applyAlignment="1">
      <alignment horizontal="center"/>
    </xf>
    <xf numFmtId="167" fontId="0" fillId="0" borderId="42" xfId="1" applyNumberFormat="1" applyFont="1" applyBorder="1"/>
    <xf numFmtId="169" fontId="0" fillId="0" borderId="49" xfId="1" applyNumberFormat="1" applyFont="1" applyBorder="1" applyAlignment="1">
      <alignment horizontal="center"/>
    </xf>
    <xf numFmtId="169" fontId="0" fillId="0" borderId="50" xfId="1" applyNumberFormat="1" applyFont="1" applyBorder="1" applyAlignment="1">
      <alignment horizontal="center"/>
    </xf>
    <xf numFmtId="167" fontId="0" fillId="0" borderId="19" xfId="0" applyNumberFormat="1" applyBorder="1"/>
    <xf numFmtId="167" fontId="0" fillId="2" borderId="37" xfId="0" applyNumberFormat="1" applyFill="1" applyBorder="1" applyProtection="1">
      <protection locked="0"/>
    </xf>
    <xf numFmtId="167" fontId="0" fillId="2" borderId="56" xfId="0" applyNumberFormat="1" applyFill="1" applyBorder="1" applyProtection="1">
      <protection locked="0"/>
    </xf>
    <xf numFmtId="0" fontId="0" fillId="0" borderId="9" xfId="0" applyBorder="1"/>
    <xf numFmtId="0" fontId="3" fillId="0" borderId="3" xfId="0" applyFont="1" applyBorder="1"/>
    <xf numFmtId="165" fontId="0" fillId="0" borderId="50" xfId="0" applyNumberFormat="1" applyBorder="1" applyAlignment="1">
      <alignment horizontal="center"/>
    </xf>
    <xf numFmtId="167" fontId="0" fillId="0" borderId="42" xfId="1" applyNumberFormat="1" applyFont="1" applyFill="1" applyBorder="1" applyProtection="1"/>
    <xf numFmtId="169" fontId="0" fillId="0" borderId="52" xfId="1" applyNumberFormat="1" applyFont="1" applyFill="1" applyBorder="1" applyAlignment="1" applyProtection="1">
      <alignment horizontal="center"/>
    </xf>
    <xf numFmtId="167" fontId="0" fillId="0" borderId="19" xfId="1" applyNumberFormat="1" applyFont="1" applyFill="1" applyBorder="1" applyAlignment="1" applyProtection="1">
      <alignment horizontal="center"/>
    </xf>
    <xf numFmtId="167" fontId="0" fillId="0" borderId="37" xfId="1" applyNumberFormat="1" applyFont="1" applyFill="1" applyBorder="1" applyAlignment="1" applyProtection="1">
      <alignment horizontal="center"/>
    </xf>
    <xf numFmtId="167" fontId="0" fillId="0" borderId="4" xfId="1" applyNumberFormat="1" applyFont="1" applyBorder="1"/>
    <xf numFmtId="0" fontId="0" fillId="2" borderId="31" xfId="0" applyFill="1" applyBorder="1" applyAlignment="1" applyProtection="1">
      <alignment horizontal="center"/>
      <protection locked="0"/>
    </xf>
    <xf numFmtId="0" fontId="0" fillId="2" borderId="10" xfId="0" applyFill="1" applyBorder="1" applyAlignment="1" applyProtection="1">
      <alignment horizontal="center"/>
      <protection locked="0"/>
    </xf>
    <xf numFmtId="0" fontId="0" fillId="2" borderId="11" xfId="0" applyFill="1" applyBorder="1" applyAlignment="1" applyProtection="1">
      <alignment horizontal="center"/>
      <protection locked="0"/>
    </xf>
    <xf numFmtId="0" fontId="0" fillId="0" borderId="52" xfId="0" applyBorder="1" applyAlignment="1">
      <alignment horizontal="center"/>
    </xf>
    <xf numFmtId="0" fontId="0" fillId="0" borderId="33" xfId="0" applyBorder="1" applyAlignment="1">
      <alignment horizontal="center"/>
    </xf>
    <xf numFmtId="0" fontId="26" fillId="5" borderId="63" xfId="0" applyFont="1" applyFill="1" applyBorder="1" applyAlignment="1" applyProtection="1"/>
    <xf numFmtId="0" fontId="4" fillId="6" borderId="0" xfId="0" applyFont="1" applyFill="1" applyProtection="1"/>
    <xf numFmtId="0" fontId="27" fillId="0" borderId="0" xfId="0" applyFont="1" applyProtection="1"/>
    <xf numFmtId="0" fontId="30" fillId="0" borderId="0" xfId="0" applyFont="1"/>
    <xf numFmtId="0" fontId="29" fillId="0" borderId="0" xfId="3" applyFont="1" applyAlignment="1" applyProtection="1"/>
    <xf numFmtId="0" fontId="29" fillId="0" borderId="0" xfId="0" applyFont="1"/>
    <xf numFmtId="0" fontId="3" fillId="0" borderId="0" xfId="0" applyFont="1" applyBorder="1" applyAlignment="1" applyProtection="1"/>
    <xf numFmtId="0" fontId="3" fillId="0" borderId="0" xfId="0" applyFont="1" applyFill="1" applyBorder="1" applyAlignment="1" applyProtection="1"/>
    <xf numFmtId="3" fontId="0" fillId="0" borderId="10" xfId="0" applyNumberFormat="1" applyFill="1" applyBorder="1" applyAlignment="1" applyProtection="1">
      <alignment horizontal="left"/>
    </xf>
    <xf numFmtId="171" fontId="0" fillId="0" borderId="5" xfId="0" applyNumberFormat="1" applyFill="1" applyBorder="1"/>
    <xf numFmtId="171" fontId="0" fillId="0" borderId="5" xfId="1" applyNumberFormat="1" applyFont="1" applyFill="1" applyBorder="1"/>
    <xf numFmtId="167" fontId="0" fillId="0" borderId="0" xfId="1" applyNumberFormat="1" applyFont="1" applyBorder="1"/>
    <xf numFmtId="167" fontId="0" fillId="0" borderId="3" xfId="1" applyNumberFormat="1" applyFont="1" applyBorder="1"/>
    <xf numFmtId="44" fontId="0" fillId="0" borderId="0" xfId="2" applyFont="1" applyBorder="1"/>
    <xf numFmtId="0" fontId="0" fillId="2" borderId="21" xfId="0" applyFill="1" applyBorder="1" applyAlignment="1" applyProtection="1">
      <alignment horizontal="center"/>
      <protection locked="0"/>
    </xf>
    <xf numFmtId="0" fontId="3" fillId="0" borderId="29" xfId="0" applyFont="1" applyBorder="1" applyAlignment="1">
      <alignment horizontal="center"/>
    </xf>
    <xf numFmtId="0" fontId="3" fillId="0" borderId="30" xfId="0" applyFont="1" applyBorder="1" applyAlignment="1">
      <alignment horizontal="center"/>
    </xf>
    <xf numFmtId="0" fontId="0" fillId="0" borderId="3" xfId="0" applyBorder="1" applyAlignment="1">
      <alignment horizontal="center"/>
    </xf>
    <xf numFmtId="0" fontId="0" fillId="0" borderId="10" xfId="0" applyBorder="1"/>
    <xf numFmtId="0" fontId="0" fillId="0" borderId="10" xfId="0" applyBorder="1" applyAlignment="1">
      <alignment horizontal="center"/>
    </xf>
    <xf numFmtId="0" fontId="0" fillId="0" borderId="2" xfId="0" applyFill="1" applyBorder="1"/>
    <xf numFmtId="166" fontId="0" fillId="0" borderId="12" xfId="0" applyNumberFormat="1" applyFill="1" applyBorder="1" applyProtection="1">
      <protection locked="0"/>
    </xf>
    <xf numFmtId="0" fontId="0" fillId="0" borderId="29" xfId="0" applyBorder="1" applyAlignment="1">
      <alignment horizontal="center"/>
    </xf>
    <xf numFmtId="0" fontId="0" fillId="0" borderId="30" xfId="0" applyBorder="1" applyAlignment="1">
      <alignment horizontal="center"/>
    </xf>
    <xf numFmtId="0" fontId="0" fillId="0" borderId="31" xfId="0" applyBorder="1" applyAlignment="1">
      <alignment horizontal="center"/>
    </xf>
    <xf numFmtId="0" fontId="0" fillId="0" borderId="12" xfId="0" applyBorder="1" applyAlignment="1">
      <alignment horizontal="center"/>
    </xf>
    <xf numFmtId="166" fontId="0" fillId="2" borderId="25" xfId="0" applyNumberFormat="1" applyFill="1" applyBorder="1" applyProtection="1">
      <protection locked="0"/>
    </xf>
    <xf numFmtId="166" fontId="0" fillId="2" borderId="26" xfId="0" applyNumberFormat="1" applyFill="1" applyBorder="1" applyProtection="1">
      <protection locked="0"/>
    </xf>
    <xf numFmtId="9" fontId="0" fillId="2" borderId="14" xfId="4" applyFont="1" applyFill="1" applyBorder="1" applyProtection="1">
      <protection locked="0"/>
    </xf>
    <xf numFmtId="9" fontId="0" fillId="2" borderId="10" xfId="4" applyFont="1" applyFill="1" applyBorder="1" applyProtection="1">
      <protection locked="0"/>
    </xf>
    <xf numFmtId="9" fontId="0" fillId="2" borderId="51" xfId="4" applyFont="1" applyFill="1" applyBorder="1" applyProtection="1">
      <protection locked="0"/>
    </xf>
    <xf numFmtId="9" fontId="0" fillId="0" borderId="11" xfId="4" applyFont="1" applyFill="1" applyBorder="1"/>
    <xf numFmtId="0" fontId="0" fillId="0" borderId="8" xfId="0" applyBorder="1" applyAlignment="1">
      <alignment horizontal="center"/>
    </xf>
    <xf numFmtId="9" fontId="0" fillId="0" borderId="36" xfId="4" applyFont="1" applyFill="1" applyBorder="1"/>
    <xf numFmtId="38" fontId="0" fillId="0" borderId="10" xfId="0" applyNumberFormat="1" applyBorder="1" applyAlignment="1">
      <alignment horizontal="center"/>
    </xf>
    <xf numFmtId="166" fontId="0" fillId="0" borderId="5" xfId="0" applyNumberFormat="1" applyFill="1" applyBorder="1"/>
    <xf numFmtId="3" fontId="0" fillId="0" borderId="5" xfId="0" applyNumberFormat="1" applyFill="1" applyBorder="1"/>
    <xf numFmtId="0" fontId="0" fillId="0" borderId="67" xfId="0" applyBorder="1" applyAlignment="1">
      <alignment horizontal="center"/>
    </xf>
    <xf numFmtId="0" fontId="0" fillId="0" borderId="51" xfId="0" applyBorder="1" applyAlignment="1">
      <alignment horizontal="center"/>
    </xf>
    <xf numFmtId="0" fontId="0" fillId="2" borderId="68" xfId="0" applyFill="1" applyBorder="1" applyProtection="1">
      <protection locked="0"/>
    </xf>
    <xf numFmtId="0" fontId="0" fillId="0" borderId="39" xfId="0" applyFill="1" applyBorder="1"/>
    <xf numFmtId="0" fontId="0" fillId="0" borderId="35" xfId="0" applyFill="1" applyBorder="1"/>
    <xf numFmtId="169" fontId="0" fillId="0" borderId="0" xfId="1" applyNumberFormat="1" applyFont="1" applyFill="1" applyBorder="1"/>
    <xf numFmtId="0" fontId="0" fillId="0" borderId="0" xfId="0" applyFont="1" applyFill="1" applyBorder="1"/>
    <xf numFmtId="3" fontId="0" fillId="0" borderId="0" xfId="0" applyNumberFormat="1" applyFill="1" applyBorder="1" applyProtection="1">
      <protection locked="0"/>
    </xf>
    <xf numFmtId="9" fontId="0" fillId="7" borderId="10" xfId="4" applyFont="1" applyFill="1" applyBorder="1" applyProtection="1">
      <protection locked="0"/>
    </xf>
    <xf numFmtId="0" fontId="0" fillId="0" borderId="55" xfId="0" applyBorder="1" applyAlignment="1">
      <alignment horizontal="center"/>
    </xf>
    <xf numFmtId="0" fontId="0" fillId="0" borderId="48" xfId="0" applyBorder="1" applyAlignment="1">
      <alignment horizontal="center"/>
    </xf>
    <xf numFmtId="9" fontId="0" fillId="0" borderId="11" xfId="4" applyFont="1" applyBorder="1"/>
    <xf numFmtId="9" fontId="0" fillId="0" borderId="27" xfId="4" applyFont="1" applyBorder="1"/>
    <xf numFmtId="9" fontId="0" fillId="2" borderId="32" xfId="4" applyFont="1" applyFill="1" applyBorder="1" applyProtection="1">
      <protection locked="0"/>
    </xf>
    <xf numFmtId="9" fontId="0" fillId="0" borderId="0" xfId="4" applyFont="1" applyBorder="1"/>
    <xf numFmtId="7" fontId="0" fillId="0" borderId="0" xfId="2" applyNumberFormat="1" applyFont="1" applyFill="1" applyBorder="1" applyProtection="1">
      <protection locked="0"/>
    </xf>
    <xf numFmtId="9" fontId="0" fillId="2" borderId="49" xfId="4" applyFont="1" applyFill="1" applyBorder="1" applyProtection="1">
      <protection locked="0"/>
    </xf>
    <xf numFmtId="3" fontId="0" fillId="3" borderId="0" xfId="0" applyNumberFormat="1" applyFill="1" applyBorder="1" applyAlignment="1" applyProtection="1">
      <alignment horizontal="center"/>
      <protection locked="0"/>
    </xf>
    <xf numFmtId="0" fontId="0" fillId="0" borderId="9" xfId="0" applyBorder="1" applyAlignment="1">
      <alignment horizontal="center"/>
    </xf>
    <xf numFmtId="9" fontId="0" fillId="0" borderId="5" xfId="4" applyFont="1" applyBorder="1"/>
    <xf numFmtId="9" fontId="0" fillId="2" borderId="66" xfId="4" applyFont="1" applyFill="1" applyBorder="1" applyProtection="1">
      <protection locked="0"/>
    </xf>
    <xf numFmtId="9" fontId="0" fillId="0" borderId="0" xfId="4" applyFont="1" applyFill="1" applyBorder="1" applyProtection="1">
      <protection locked="0"/>
    </xf>
    <xf numFmtId="9" fontId="0" fillId="2" borderId="21" xfId="4" applyFont="1" applyFill="1" applyBorder="1" applyProtection="1">
      <protection locked="0"/>
    </xf>
    <xf numFmtId="9" fontId="0" fillId="7" borderId="14" xfId="4" applyFont="1" applyFill="1" applyBorder="1" applyProtection="1">
      <protection locked="0"/>
    </xf>
    <xf numFmtId="9" fontId="0" fillId="2" borderId="48" xfId="4" applyFont="1" applyFill="1" applyBorder="1" applyProtection="1">
      <protection locked="0"/>
    </xf>
    <xf numFmtId="3" fontId="0" fillId="0" borderId="15" xfId="0" applyNumberFormat="1" applyBorder="1"/>
    <xf numFmtId="170" fontId="0" fillId="0" borderId="0" xfId="0" applyNumberFormat="1" applyBorder="1"/>
    <xf numFmtId="3" fontId="0" fillId="0" borderId="3" xfId="0" applyNumberFormat="1" applyFill="1" applyBorder="1" applyProtection="1">
      <protection locked="0"/>
    </xf>
    <xf numFmtId="170" fontId="0" fillId="0" borderId="5" xfId="0" applyNumberFormat="1" applyBorder="1"/>
    <xf numFmtId="3" fontId="0" fillId="0" borderId="4" xfId="0" applyNumberFormat="1" applyFill="1" applyBorder="1" applyProtection="1">
      <protection locked="0"/>
    </xf>
    <xf numFmtId="3" fontId="0" fillId="0" borderId="6" xfId="0" applyNumberFormat="1" applyFill="1" applyBorder="1" applyProtection="1">
      <protection locked="0"/>
    </xf>
    <xf numFmtId="3" fontId="0" fillId="0" borderId="6" xfId="0" applyNumberFormat="1" applyBorder="1"/>
    <xf numFmtId="170" fontId="0" fillId="0" borderId="7" xfId="0" applyNumberFormat="1" applyBorder="1"/>
    <xf numFmtId="0" fontId="0" fillId="0" borderId="64" xfId="0" applyBorder="1"/>
    <xf numFmtId="9" fontId="0" fillId="0" borderId="61" xfId="4" applyFont="1" applyBorder="1"/>
    <xf numFmtId="0" fontId="23" fillId="0" borderId="0" xfId="0" applyFont="1" applyBorder="1" applyAlignment="1">
      <alignment horizontal="left" wrapText="1"/>
    </xf>
    <xf numFmtId="9" fontId="0" fillId="2" borderId="50" xfId="4" applyFont="1" applyFill="1" applyBorder="1" applyProtection="1">
      <protection locked="0"/>
    </xf>
    <xf numFmtId="3" fontId="0" fillId="0" borderId="37" xfId="0" applyNumberFormat="1" applyBorder="1"/>
    <xf numFmtId="167" fontId="0" fillId="2" borderId="58" xfId="0" applyNumberFormat="1" applyFill="1" applyBorder="1" applyProtection="1">
      <protection locked="0"/>
    </xf>
    <xf numFmtId="167" fontId="0" fillId="2" borderId="56" xfId="2" applyNumberFormat="1" applyFont="1" applyFill="1" applyBorder="1" applyProtection="1">
      <protection locked="0"/>
    </xf>
    <xf numFmtId="167" fontId="0" fillId="2" borderId="37" xfId="2" applyNumberFormat="1" applyFont="1" applyFill="1" applyBorder="1" applyProtection="1">
      <protection locked="0"/>
    </xf>
    <xf numFmtId="167" fontId="0" fillId="0" borderId="42" xfId="2" applyNumberFormat="1" applyFont="1" applyBorder="1"/>
    <xf numFmtId="167" fontId="0" fillId="0" borderId="6" xfId="2" applyNumberFormat="1" applyFont="1" applyBorder="1" applyProtection="1">
      <protection hidden="1"/>
    </xf>
    <xf numFmtId="167" fontId="0" fillId="0" borderId="57" xfId="1" applyNumberFormat="1" applyFont="1" applyBorder="1"/>
    <xf numFmtId="167" fontId="0" fillId="2" borderId="59" xfId="2" applyNumberFormat="1" applyFont="1" applyFill="1" applyBorder="1" applyProtection="1">
      <protection locked="0"/>
    </xf>
    <xf numFmtId="167" fontId="0" fillId="0" borderId="69" xfId="1" applyNumberFormat="1" applyFont="1" applyBorder="1" applyProtection="1">
      <protection hidden="1"/>
    </xf>
    <xf numFmtId="167" fontId="0" fillId="0" borderId="70" xfId="1" applyNumberFormat="1" applyFont="1" applyFill="1" applyBorder="1"/>
    <xf numFmtId="0" fontId="1" fillId="0" borderId="1" xfId="0" applyFont="1" applyBorder="1"/>
    <xf numFmtId="3" fontId="1" fillId="0" borderId="4" xfId="0" applyNumberFormat="1" applyFont="1" applyBorder="1" applyProtection="1"/>
    <xf numFmtId="9" fontId="0" fillId="2" borderId="50" xfId="4" applyFont="1" applyFill="1" applyBorder="1" applyAlignment="1" applyProtection="1">
      <alignment horizontal="center"/>
      <protection locked="0"/>
    </xf>
    <xf numFmtId="9" fontId="0" fillId="2" borderId="21" xfId="4" applyFont="1" applyFill="1" applyBorder="1" applyAlignment="1" applyProtection="1">
      <alignment horizontal="center"/>
      <protection locked="0"/>
    </xf>
    <xf numFmtId="9" fontId="0" fillId="2" borderId="24" xfId="4" applyFont="1" applyFill="1" applyBorder="1" applyAlignment="1" applyProtection="1">
      <alignment horizontal="center"/>
      <protection locked="0"/>
    </xf>
    <xf numFmtId="9" fontId="0" fillId="2" borderId="14" xfId="4" applyFont="1" applyFill="1" applyBorder="1" applyAlignment="1" applyProtection="1">
      <alignment horizontal="center"/>
      <protection locked="0"/>
    </xf>
    <xf numFmtId="9" fontId="0" fillId="2" borderId="10" xfId="4" applyFont="1" applyFill="1" applyBorder="1" applyAlignment="1" applyProtection="1">
      <alignment horizontal="center"/>
      <protection locked="0"/>
    </xf>
    <xf numFmtId="9" fontId="0" fillId="2" borderId="11" xfId="4" applyFont="1" applyFill="1" applyBorder="1" applyAlignment="1" applyProtection="1">
      <alignment horizontal="center"/>
      <protection locked="0"/>
    </xf>
    <xf numFmtId="3" fontId="1" fillId="0" borderId="4" xfId="0" applyNumberFormat="1" applyFont="1" applyFill="1" applyBorder="1" applyProtection="1"/>
    <xf numFmtId="167" fontId="5" fillId="0" borderId="66" xfId="1" applyNumberFormat="1" applyFont="1" applyBorder="1" applyAlignment="1">
      <alignment horizontal="center"/>
    </xf>
    <xf numFmtId="3" fontId="1" fillId="0" borderId="34" xfId="0" applyNumberFormat="1" applyFont="1" applyBorder="1"/>
    <xf numFmtId="38" fontId="0" fillId="0" borderId="65" xfId="0" applyNumberFormat="1" applyBorder="1"/>
    <xf numFmtId="38" fontId="0" fillId="0" borderId="3" xfId="0" applyNumberFormat="1" applyBorder="1"/>
    <xf numFmtId="3" fontId="1" fillId="0" borderId="3" xfId="0" applyNumberFormat="1" applyFont="1" applyBorder="1"/>
    <xf numFmtId="38" fontId="0" fillId="0" borderId="71" xfId="0" applyNumberFormat="1" applyBorder="1"/>
    <xf numFmtId="0" fontId="0" fillId="0" borderId="55" xfId="0" applyBorder="1"/>
    <xf numFmtId="0" fontId="1" fillId="0" borderId="0" xfId="0" applyFont="1" applyBorder="1" applyAlignment="1" applyProtection="1">
      <alignment horizontal="left"/>
    </xf>
    <xf numFmtId="0" fontId="1" fillId="0" borderId="4" xfId="0" applyFont="1" applyFill="1" applyBorder="1"/>
    <xf numFmtId="9" fontId="0" fillId="2" borderId="60" xfId="4" applyFont="1" applyFill="1" applyBorder="1" applyProtection="1">
      <protection locked="0"/>
    </xf>
    <xf numFmtId="9" fontId="0" fillId="2" borderId="30" xfId="4" applyFont="1" applyFill="1" applyBorder="1" applyProtection="1">
      <protection locked="0"/>
    </xf>
    <xf numFmtId="167" fontId="0" fillId="0" borderId="1" xfId="1" applyNumberFormat="1" applyFont="1" applyBorder="1" applyProtection="1">
      <protection hidden="1"/>
    </xf>
    <xf numFmtId="49" fontId="3" fillId="0" borderId="4" xfId="0" applyNumberFormat="1" applyFont="1" applyBorder="1" applyAlignment="1">
      <alignment horizontal="center"/>
    </xf>
    <xf numFmtId="167" fontId="0" fillId="0" borderId="6" xfId="1" applyNumberFormat="1" applyFont="1" applyBorder="1" applyProtection="1">
      <protection hidden="1"/>
    </xf>
    <xf numFmtId="167" fontId="0" fillId="0" borderId="7" xfId="1" applyNumberFormat="1" applyFont="1" applyFill="1" applyBorder="1"/>
    <xf numFmtId="9" fontId="0" fillId="0" borderId="31" xfId="4" applyFont="1" applyFill="1" applyBorder="1"/>
    <xf numFmtId="49" fontId="3" fillId="0" borderId="34" xfId="0" applyNumberFormat="1" applyFont="1" applyBorder="1" applyAlignment="1">
      <alignment horizontal="center"/>
    </xf>
    <xf numFmtId="49" fontId="3" fillId="0" borderId="42" xfId="0" applyNumberFormat="1" applyFont="1" applyBorder="1" applyAlignment="1">
      <alignment horizontal="center"/>
    </xf>
    <xf numFmtId="167" fontId="0" fillId="2" borderId="59" xfId="0" applyNumberFormat="1" applyFill="1" applyBorder="1" applyProtection="1">
      <protection locked="0"/>
    </xf>
    <xf numFmtId="167" fontId="0" fillId="2" borderId="58" xfId="2" applyNumberFormat="1" applyFont="1" applyFill="1" applyBorder="1" applyProtection="1">
      <protection locked="0"/>
    </xf>
    <xf numFmtId="0" fontId="1" fillId="2" borderId="44" xfId="0" applyFont="1" applyFill="1" applyBorder="1" applyAlignment="1" applyProtection="1">
      <alignment horizontal="center"/>
      <protection locked="0"/>
    </xf>
    <xf numFmtId="0" fontId="1" fillId="2" borderId="21" xfId="0" applyFont="1" applyFill="1" applyBorder="1" applyAlignment="1" applyProtection="1">
      <alignment horizontal="center"/>
      <protection locked="0"/>
    </xf>
    <xf numFmtId="0" fontId="1" fillId="2" borderId="12" xfId="0" applyFont="1" applyFill="1" applyBorder="1" applyAlignment="1" applyProtection="1">
      <alignment horizontal="center"/>
      <protection locked="0"/>
    </xf>
    <xf numFmtId="0" fontId="1" fillId="2" borderId="10" xfId="0" applyFont="1" applyFill="1" applyBorder="1" applyAlignment="1" applyProtection="1">
      <alignment horizontal="center"/>
      <protection locked="0"/>
    </xf>
    <xf numFmtId="9" fontId="0" fillId="2" borderId="13" xfId="4" applyFont="1" applyFill="1" applyBorder="1" applyProtection="1">
      <protection locked="0"/>
    </xf>
    <xf numFmtId="0" fontId="1" fillId="2" borderId="15" xfId="0" applyFont="1" applyFill="1" applyBorder="1" applyProtection="1">
      <protection locked="0"/>
    </xf>
    <xf numFmtId="3" fontId="1" fillId="2" borderId="15" xfId="0" applyNumberFormat="1" applyFont="1" applyFill="1" applyBorder="1" applyProtection="1">
      <protection locked="0"/>
    </xf>
    <xf numFmtId="9" fontId="0" fillId="2" borderId="11" xfId="4" applyFont="1" applyFill="1" applyBorder="1" applyProtection="1">
      <protection locked="0"/>
    </xf>
    <xf numFmtId="9" fontId="0" fillId="7" borderId="32" xfId="4" applyFont="1" applyFill="1" applyBorder="1" applyProtection="1">
      <protection locked="0"/>
    </xf>
    <xf numFmtId="9" fontId="0" fillId="7" borderId="13" xfId="4" applyFont="1" applyFill="1" applyBorder="1" applyProtection="1">
      <protection locked="0"/>
    </xf>
    <xf numFmtId="9" fontId="0" fillId="7" borderId="36" xfId="4" applyFont="1" applyFill="1" applyBorder="1" applyProtection="1">
      <protection locked="0"/>
    </xf>
    <xf numFmtId="0" fontId="0" fillId="0" borderId="72" xfId="0" applyBorder="1" applyAlignment="1">
      <alignment horizontal="center"/>
    </xf>
    <xf numFmtId="0" fontId="1" fillId="0" borderId="0" xfId="0" applyFont="1" applyAlignment="1">
      <alignment horizontal="right"/>
    </xf>
    <xf numFmtId="0" fontId="1" fillId="0" borderId="0" xfId="0" applyFont="1" applyBorder="1"/>
    <xf numFmtId="0" fontId="0" fillId="0" borderId="0" xfId="0" applyFont="1" applyFill="1" applyBorder="1" applyAlignment="1">
      <alignment horizontal="center"/>
    </xf>
    <xf numFmtId="0" fontId="11" fillId="0" borderId="0" xfId="0" applyFont="1" applyFill="1" applyBorder="1"/>
    <xf numFmtId="167" fontId="0" fillId="0" borderId="0" xfId="2" applyNumberFormat="1" applyFont="1" applyBorder="1" applyProtection="1">
      <protection hidden="1"/>
    </xf>
    <xf numFmtId="0" fontId="0" fillId="0" borderId="4" xfId="0" applyBorder="1" applyProtection="1"/>
    <xf numFmtId="167" fontId="0" fillId="0" borderId="7" xfId="2" applyNumberFormat="1" applyFont="1" applyBorder="1" applyProtection="1">
      <protection hidden="1"/>
    </xf>
    <xf numFmtId="3" fontId="1" fillId="0" borderId="0" xfId="0" applyNumberFormat="1" applyFont="1" applyFill="1" applyBorder="1" applyProtection="1"/>
    <xf numFmtId="3" fontId="3" fillId="0" borderId="0" xfId="0" applyNumberFormat="1" applyFont="1" applyFill="1" applyBorder="1" applyProtection="1"/>
    <xf numFmtId="0" fontId="1" fillId="0" borderId="3" xfId="0" applyFont="1" applyFill="1" applyBorder="1"/>
    <xf numFmtId="0" fontId="1" fillId="0" borderId="6" xfId="0" applyFont="1" applyFill="1" applyBorder="1"/>
    <xf numFmtId="167" fontId="0" fillId="7" borderId="10" xfId="0" applyNumberFormat="1" applyFill="1" applyBorder="1" applyProtection="1">
      <protection locked="0"/>
    </xf>
    <xf numFmtId="167" fontId="3" fillId="0" borderId="42" xfId="2" applyNumberFormat="1" applyFont="1" applyBorder="1" applyProtection="1"/>
    <xf numFmtId="38" fontId="3" fillId="0" borderId="40" xfId="2" applyNumberFormat="1" applyFont="1" applyBorder="1" applyProtection="1"/>
    <xf numFmtId="38" fontId="3" fillId="0" borderId="21" xfId="2" applyNumberFormat="1" applyFont="1" applyBorder="1" applyProtection="1"/>
    <xf numFmtId="38" fontId="3" fillId="0" borderId="24" xfId="2" applyNumberFormat="1" applyFont="1" applyBorder="1" applyProtection="1"/>
    <xf numFmtId="0" fontId="1" fillId="0" borderId="3" xfId="0" applyFont="1" applyBorder="1"/>
    <xf numFmtId="166" fontId="0" fillId="0" borderId="0" xfId="0" applyNumberFormat="1"/>
    <xf numFmtId="167" fontId="3" fillId="0" borderId="0" xfId="2" applyNumberFormat="1" applyFont="1"/>
    <xf numFmtId="9" fontId="0" fillId="7" borderId="26" xfId="4" applyFont="1" applyFill="1" applyBorder="1" applyProtection="1">
      <protection locked="0"/>
    </xf>
    <xf numFmtId="9" fontId="1" fillId="0" borderId="0" xfId="4" applyFont="1" applyFill="1" applyBorder="1" applyProtection="1">
      <protection locked="0"/>
    </xf>
    <xf numFmtId="49" fontId="3" fillId="0" borderId="9" xfId="0" applyNumberFormat="1" applyFont="1" applyBorder="1" applyAlignment="1">
      <alignment horizontal="center"/>
    </xf>
    <xf numFmtId="167" fontId="5" fillId="0" borderId="1" xfId="1" applyNumberFormat="1" applyFont="1" applyBorder="1" applyAlignment="1"/>
    <xf numFmtId="167" fontId="5" fillId="0" borderId="2" xfId="1" applyNumberFormat="1" applyFont="1" applyBorder="1" applyAlignment="1"/>
    <xf numFmtId="167" fontId="0" fillId="3" borderId="19" xfId="0" applyNumberFormat="1" applyFill="1" applyBorder="1" applyProtection="1">
      <protection locked="0"/>
    </xf>
    <xf numFmtId="169" fontId="0" fillId="3" borderId="1" xfId="1" applyNumberFormat="1" applyFont="1" applyFill="1" applyBorder="1" applyProtection="1">
      <protection locked="0"/>
    </xf>
    <xf numFmtId="169" fontId="0" fillId="0" borderId="2" xfId="1" applyNumberFormat="1" applyFont="1" applyBorder="1"/>
    <xf numFmtId="167" fontId="0" fillId="0" borderId="1" xfId="1" applyNumberFormat="1" applyFont="1" applyBorder="1"/>
    <xf numFmtId="167" fontId="0" fillId="0" borderId="1" xfId="1" applyNumberFormat="1" applyFont="1" applyFill="1" applyBorder="1"/>
    <xf numFmtId="0" fontId="1" fillId="0" borderId="0" xfId="0" applyFont="1" applyFill="1" applyBorder="1"/>
    <xf numFmtId="0" fontId="3" fillId="0" borderId="8" xfId="0" applyFont="1" applyBorder="1" applyAlignment="1">
      <alignment horizontal="left"/>
    </xf>
    <xf numFmtId="5" fontId="0" fillId="2" borderId="11" xfId="2" applyNumberFormat="1" applyFont="1" applyFill="1" applyBorder="1" applyProtection="1">
      <protection locked="0"/>
    </xf>
    <xf numFmtId="10" fontId="0" fillId="2" borderId="11" xfId="4" applyNumberFormat="1" applyFont="1" applyFill="1" applyBorder="1" applyProtection="1">
      <protection locked="0"/>
    </xf>
    <xf numFmtId="2" fontId="0" fillId="0" borderId="0" xfId="4" applyNumberFormat="1" applyFont="1" applyFill="1" applyBorder="1" applyProtection="1">
      <protection locked="0"/>
    </xf>
    <xf numFmtId="9" fontId="0" fillId="2" borderId="26" xfId="4" applyFont="1" applyFill="1" applyBorder="1" applyProtection="1">
      <protection locked="0"/>
    </xf>
    <xf numFmtId="169" fontId="0" fillId="0" borderId="4" xfId="1" applyNumberFormat="1" applyFont="1" applyBorder="1"/>
    <xf numFmtId="5" fontId="0" fillId="0" borderId="6" xfId="0" applyNumberFormat="1" applyBorder="1"/>
    <xf numFmtId="169" fontId="0" fillId="0" borderId="4" xfId="1" applyNumberFormat="1" applyFont="1" applyFill="1" applyBorder="1"/>
    <xf numFmtId="167" fontId="0" fillId="0" borderId="6" xfId="2" applyNumberFormat="1" applyFont="1" applyFill="1" applyBorder="1" applyProtection="1">
      <protection locked="0"/>
    </xf>
    <xf numFmtId="9" fontId="0" fillId="0" borderId="7" xfId="4" applyFont="1" applyBorder="1"/>
    <xf numFmtId="167" fontId="5" fillId="0" borderId="0" xfId="1" applyNumberFormat="1" applyFont="1" applyBorder="1" applyAlignment="1">
      <alignment horizontal="center"/>
    </xf>
    <xf numFmtId="0" fontId="0" fillId="0" borderId="65" xfId="0" applyBorder="1"/>
    <xf numFmtId="167" fontId="0" fillId="0" borderId="71" xfId="1" applyNumberFormat="1" applyFont="1" applyFill="1" applyBorder="1"/>
    <xf numFmtId="0" fontId="1" fillId="0" borderId="6" xfId="0" applyFont="1" applyBorder="1"/>
    <xf numFmtId="0" fontId="5" fillId="0" borderId="0" xfId="0" applyFont="1" applyFill="1" applyBorder="1"/>
    <xf numFmtId="167" fontId="0" fillId="7" borderId="11" xfId="0" applyNumberFormat="1" applyFill="1" applyBorder="1" applyProtection="1">
      <protection locked="0"/>
    </xf>
    <xf numFmtId="167" fontId="0" fillId="7" borderId="59" xfId="1" applyNumberFormat="1" applyFont="1" applyFill="1" applyBorder="1" applyProtection="1">
      <protection locked="0"/>
    </xf>
    <xf numFmtId="167" fontId="0" fillId="7" borderId="37" xfId="1" applyNumberFormat="1" applyFont="1" applyFill="1" applyBorder="1" applyProtection="1">
      <protection locked="0"/>
    </xf>
    <xf numFmtId="3" fontId="1" fillId="7" borderId="15" xfId="0" applyNumberFormat="1" applyFont="1" applyFill="1" applyBorder="1" applyProtection="1">
      <protection locked="0"/>
    </xf>
    <xf numFmtId="167" fontId="0" fillId="7" borderId="56" xfId="1" applyNumberFormat="1" applyFont="1" applyFill="1" applyBorder="1" applyAlignment="1" applyProtection="1">
      <alignment horizontal="center"/>
      <protection locked="0"/>
    </xf>
    <xf numFmtId="9" fontId="0" fillId="7" borderId="50" xfId="4" applyFont="1" applyFill="1" applyBorder="1" applyAlignment="1" applyProtection="1">
      <alignment horizontal="center"/>
      <protection locked="0"/>
    </xf>
    <xf numFmtId="9" fontId="0" fillId="7" borderId="21" xfId="4" applyFont="1" applyFill="1" applyBorder="1" applyAlignment="1" applyProtection="1">
      <alignment horizontal="center"/>
      <protection locked="0"/>
    </xf>
    <xf numFmtId="9" fontId="0" fillId="7" borderId="24" xfId="4" applyFont="1" applyFill="1" applyBorder="1" applyAlignment="1" applyProtection="1">
      <alignment horizontal="center"/>
      <protection locked="0"/>
    </xf>
    <xf numFmtId="0" fontId="1" fillId="7" borderId="73" xfId="0" applyFont="1" applyFill="1" applyBorder="1" applyProtection="1">
      <protection locked="0"/>
    </xf>
    <xf numFmtId="167" fontId="0" fillId="7" borderId="57" xfId="1" applyNumberFormat="1" applyFont="1" applyFill="1" applyBorder="1" applyProtection="1">
      <protection locked="0"/>
    </xf>
    <xf numFmtId="0" fontId="5" fillId="0" borderId="0" xfId="0" applyFont="1" applyBorder="1"/>
    <xf numFmtId="3" fontId="5" fillId="0" borderId="0" xfId="0" applyNumberFormat="1" applyFont="1" applyFill="1" applyBorder="1" applyAlignment="1" applyProtection="1">
      <alignment horizontal="center"/>
      <protection locked="0"/>
    </xf>
    <xf numFmtId="3" fontId="33" fillId="0" borderId="0" xfId="0" applyNumberFormat="1" applyFont="1" applyFill="1" applyBorder="1" applyAlignment="1" applyProtection="1">
      <alignment horizontal="center"/>
      <protection locked="0"/>
    </xf>
    <xf numFmtId="166" fontId="0" fillId="0" borderId="10" xfId="0" applyNumberFormat="1" applyFill="1" applyBorder="1" applyProtection="1">
      <protection locked="0"/>
    </xf>
    <xf numFmtId="169" fontId="0" fillId="0" borderId="27" xfId="1" applyNumberFormat="1" applyFont="1" applyFill="1" applyBorder="1"/>
    <xf numFmtId="0" fontId="0" fillId="2" borderId="29" xfId="0" applyFill="1" applyBorder="1" applyProtection="1">
      <protection locked="0"/>
    </xf>
    <xf numFmtId="0" fontId="0" fillId="2" borderId="30" xfId="0" applyFill="1" applyBorder="1" applyProtection="1">
      <protection locked="0"/>
    </xf>
    <xf numFmtId="2" fontId="0" fillId="2" borderId="30" xfId="0" applyNumberFormat="1" applyFill="1" applyBorder="1" applyProtection="1">
      <protection locked="0"/>
    </xf>
    <xf numFmtId="3" fontId="0" fillId="2" borderId="12" xfId="0" applyNumberFormat="1" applyFill="1" applyBorder="1" applyProtection="1">
      <protection locked="0"/>
    </xf>
    <xf numFmtId="0" fontId="29" fillId="0" borderId="0" xfId="3" applyFont="1" applyAlignment="1" applyProtection="1">
      <alignment horizontal="left"/>
    </xf>
    <xf numFmtId="0" fontId="3" fillId="0" borderId="0" xfId="0" applyFont="1" applyAlignment="1">
      <alignment horizontal="left"/>
    </xf>
    <xf numFmtId="0" fontId="28" fillId="0" borderId="0" xfId="3" applyFont="1" applyAlignment="1" applyProtection="1">
      <alignment horizontal="left"/>
    </xf>
    <xf numFmtId="0" fontId="29" fillId="0" borderId="0" xfId="3" applyFont="1" applyBorder="1" applyAlignment="1" applyProtection="1">
      <alignment horizontal="left"/>
    </xf>
    <xf numFmtId="0" fontId="0" fillId="0" borderId="37" xfId="0" applyBorder="1" applyAlignment="1">
      <alignment horizontal="center"/>
    </xf>
    <xf numFmtId="0" fontId="11" fillId="0" borderId="0" xfId="0" applyFont="1" applyBorder="1" applyAlignment="1" applyProtection="1">
      <alignment horizontal="left"/>
    </xf>
    <xf numFmtId="0" fontId="0" fillId="0" borderId="15" xfId="0" applyBorder="1" applyAlignment="1">
      <alignment horizontal="center" wrapText="1"/>
    </xf>
    <xf numFmtId="0" fontId="0" fillId="0" borderId="61" xfId="0" applyBorder="1" applyAlignment="1">
      <alignment horizontal="center" wrapText="1"/>
    </xf>
    <xf numFmtId="167" fontId="0" fillId="0" borderId="37" xfId="0" applyNumberFormat="1" applyBorder="1" applyAlignment="1">
      <alignment horizontal="center"/>
    </xf>
    <xf numFmtId="0" fontId="29" fillId="0" borderId="0" xfId="3" applyFont="1" applyBorder="1" applyAlignment="1" applyProtection="1">
      <alignment horizontal="left"/>
    </xf>
    <xf numFmtId="0" fontId="1" fillId="6" borderId="0" xfId="0" applyFont="1" applyFill="1" applyProtection="1"/>
    <xf numFmtId="0" fontId="9" fillId="0" borderId="0" xfId="3" applyFont="1" applyAlignment="1" applyProtection="1">
      <alignment wrapText="1"/>
    </xf>
    <xf numFmtId="0" fontId="1" fillId="2" borderId="10" xfId="0" applyFont="1" applyFill="1" applyBorder="1" applyProtection="1">
      <protection locked="0"/>
    </xf>
    <xf numFmtId="0" fontId="1" fillId="3" borderId="0" xfId="0" applyFont="1" applyFill="1" applyBorder="1" applyProtection="1">
      <protection locked="0"/>
    </xf>
    <xf numFmtId="0" fontId="9" fillId="0" borderId="0" xfId="3" applyFont="1" applyAlignment="1" applyProtection="1"/>
    <xf numFmtId="166" fontId="1" fillId="0" borderId="5" xfId="0" applyNumberFormat="1" applyFont="1" applyFill="1" applyBorder="1" applyAlignment="1">
      <alignment horizontal="center"/>
    </xf>
    <xf numFmtId="167" fontId="1" fillId="0" borderId="5" xfId="0" applyNumberFormat="1" applyFont="1" applyFill="1" applyBorder="1" applyAlignment="1">
      <alignment horizontal="center"/>
    </xf>
    <xf numFmtId="0" fontId="1" fillId="0" borderId="35" xfId="0" applyFont="1" applyFill="1" applyBorder="1" applyAlignment="1">
      <alignment horizontal="center"/>
    </xf>
    <xf numFmtId="0" fontId="23" fillId="0" borderId="0" xfId="0" applyFont="1" applyFill="1" applyBorder="1"/>
    <xf numFmtId="0" fontId="1" fillId="0" borderId="29" xfId="0" applyFont="1" applyBorder="1" applyAlignment="1">
      <alignment horizontal="center"/>
    </xf>
    <xf numFmtId="0" fontId="1" fillId="0" borderId="30" xfId="0" applyFont="1" applyBorder="1" applyAlignment="1">
      <alignment horizontal="center"/>
    </xf>
    <xf numFmtId="0" fontId="1" fillId="0" borderId="12" xfId="0" applyFont="1" applyBorder="1" applyAlignment="1">
      <alignment horizontal="center"/>
    </xf>
    <xf numFmtId="0" fontId="1" fillId="0" borderId="10" xfId="0" applyFont="1" applyBorder="1" applyAlignment="1">
      <alignment horizontal="center"/>
    </xf>
    <xf numFmtId="0" fontId="1" fillId="0" borderId="0" xfId="0" applyFont="1" applyBorder="1" applyAlignment="1">
      <alignment horizontal="center"/>
    </xf>
    <xf numFmtId="0" fontId="11" fillId="0" borderId="0" xfId="0" applyFont="1" applyBorder="1"/>
    <xf numFmtId="43" fontId="1" fillId="0" borderId="1" xfId="1" applyFont="1" applyBorder="1" applyAlignment="1">
      <alignment horizontal="center" shrinkToFit="1"/>
    </xf>
    <xf numFmtId="0" fontId="11" fillId="2" borderId="10" xfId="0" applyFont="1" applyFill="1" applyBorder="1" applyAlignment="1" applyProtection="1">
      <alignment horizontal="left"/>
    </xf>
    <xf numFmtId="0" fontId="11" fillId="0" borderId="0" xfId="0" applyFont="1" applyFill="1" applyBorder="1" applyAlignment="1" applyProtection="1">
      <alignment horizontal="left"/>
    </xf>
    <xf numFmtId="0" fontId="1" fillId="0" borderId="0" xfId="0" applyFont="1" applyFill="1" applyBorder="1" applyAlignment="1">
      <alignment horizontal="center"/>
    </xf>
    <xf numFmtId="0" fontId="11" fillId="4" borderId="10" xfId="0" applyFont="1" applyFill="1" applyBorder="1" applyAlignment="1" applyProtection="1"/>
    <xf numFmtId="167" fontId="1" fillId="0" borderId="34" xfId="0" applyNumberFormat="1" applyFont="1" applyBorder="1"/>
    <xf numFmtId="38" fontId="1" fillId="0" borderId="0" xfId="0" applyNumberFormat="1" applyFont="1" applyBorder="1"/>
    <xf numFmtId="38" fontId="1" fillId="0" borderId="55" xfId="0" applyNumberFormat="1" applyFont="1" applyBorder="1"/>
    <xf numFmtId="38" fontId="1" fillId="0" borderId="35" xfId="0" applyNumberFormat="1" applyFont="1" applyBorder="1"/>
    <xf numFmtId="38" fontId="1" fillId="0" borderId="0" xfId="2" applyNumberFormat="1" applyFont="1" applyBorder="1" applyProtection="1"/>
    <xf numFmtId="38" fontId="1" fillId="0" borderId="33" xfId="2" applyNumberFormat="1" applyFont="1" applyBorder="1" applyProtection="1"/>
    <xf numFmtId="38" fontId="1" fillId="0" borderId="35" xfId="2" applyNumberFormat="1" applyFont="1" applyBorder="1" applyProtection="1"/>
    <xf numFmtId="9" fontId="0" fillId="0" borderId="0" xfId="0" applyNumberFormat="1" applyBorder="1"/>
    <xf numFmtId="44" fontId="0" fillId="0" borderId="19" xfId="2" applyFont="1" applyBorder="1"/>
    <xf numFmtId="167" fontId="0" fillId="0" borderId="34" xfId="2" applyNumberFormat="1" applyFont="1" applyBorder="1"/>
    <xf numFmtId="9" fontId="0" fillId="2" borderId="41" xfId="4" applyFont="1" applyFill="1" applyBorder="1" applyProtection="1">
      <protection locked="0"/>
    </xf>
    <xf numFmtId="9" fontId="0" fillId="2" borderId="69" xfId="4" applyFont="1" applyFill="1" applyBorder="1" applyProtection="1">
      <protection locked="0"/>
    </xf>
    <xf numFmtId="166" fontId="0" fillId="2" borderId="14" xfId="2" applyNumberFormat="1" applyFont="1" applyFill="1" applyBorder="1" applyProtection="1">
      <protection locked="0"/>
    </xf>
    <xf numFmtId="166" fontId="0" fillId="2" borderId="10" xfId="2" applyNumberFormat="1" applyFont="1" applyFill="1" applyBorder="1" applyProtection="1">
      <protection locked="0"/>
    </xf>
    <xf numFmtId="166" fontId="0" fillId="2" borderId="11" xfId="2" applyNumberFormat="1" applyFont="1" applyFill="1" applyBorder="1" applyProtection="1">
      <protection locked="0"/>
    </xf>
    <xf numFmtId="166" fontId="0" fillId="2" borderId="49" xfId="2" applyNumberFormat="1" applyFont="1" applyFill="1" applyBorder="1" applyProtection="1">
      <protection locked="0"/>
    </xf>
    <xf numFmtId="166" fontId="0" fillId="2" borderId="20" xfId="2" applyNumberFormat="1" applyFont="1" applyFill="1" applyBorder="1" applyProtection="1">
      <protection locked="0"/>
    </xf>
    <xf numFmtId="166" fontId="0" fillId="2" borderId="28" xfId="2" applyNumberFormat="1" applyFont="1" applyFill="1" applyBorder="1" applyProtection="1">
      <protection locked="0"/>
    </xf>
    <xf numFmtId="166" fontId="0" fillId="2" borderId="32" xfId="2" applyNumberFormat="1" applyFont="1" applyFill="1" applyBorder="1" applyProtection="1">
      <protection locked="0"/>
    </xf>
    <xf numFmtId="166" fontId="0" fillId="2" borderId="26" xfId="2" applyNumberFormat="1" applyFont="1" applyFill="1" applyBorder="1" applyProtection="1">
      <protection locked="0"/>
    </xf>
    <xf numFmtId="166" fontId="0" fillId="2" borderId="27" xfId="2" applyNumberFormat="1" applyFont="1" applyFill="1" applyBorder="1" applyProtection="1">
      <protection locked="0"/>
    </xf>
    <xf numFmtId="166" fontId="0" fillId="0" borderId="37" xfId="2" applyNumberFormat="1" applyFont="1" applyBorder="1"/>
    <xf numFmtId="166" fontId="0" fillId="0" borderId="42" xfId="2" applyNumberFormat="1" applyFont="1" applyBorder="1"/>
    <xf numFmtId="169" fontId="0" fillId="2" borderId="12" xfId="1" applyNumberFormat="1" applyFont="1" applyFill="1" applyBorder="1" applyProtection="1">
      <protection locked="0"/>
    </xf>
    <xf numFmtId="169" fontId="0" fillId="2" borderId="10" xfId="1" applyNumberFormat="1" applyFont="1" applyFill="1" applyBorder="1" applyProtection="1">
      <protection locked="0"/>
    </xf>
    <xf numFmtId="169" fontId="0" fillId="2" borderId="51" xfId="1" applyNumberFormat="1" applyFont="1" applyFill="1" applyBorder="1" applyProtection="1">
      <protection locked="0"/>
    </xf>
    <xf numFmtId="43" fontId="0" fillId="2" borderId="10" xfId="1" applyNumberFormat="1" applyFont="1" applyFill="1" applyBorder="1" applyProtection="1">
      <protection locked="0"/>
    </xf>
    <xf numFmtId="3" fontId="0" fillId="7" borderId="37" xfId="0" applyNumberFormat="1" applyFill="1" applyBorder="1" applyProtection="1">
      <protection locked="0"/>
    </xf>
    <xf numFmtId="3" fontId="0" fillId="7" borderId="56" xfId="0" applyNumberFormat="1" applyFill="1" applyBorder="1" applyProtection="1">
      <protection locked="0"/>
    </xf>
    <xf numFmtId="3" fontId="0" fillId="7" borderId="58" xfId="0" applyNumberFormat="1" applyFill="1" applyBorder="1" applyProtection="1">
      <protection locked="0"/>
    </xf>
    <xf numFmtId="0" fontId="0" fillId="0" borderId="20" xfId="0" applyBorder="1" applyAlignment="1">
      <alignment horizontal="center"/>
    </xf>
    <xf numFmtId="0" fontId="8" fillId="0" borderId="0" xfId="0" applyFont="1" applyAlignment="1">
      <alignment horizontal="center"/>
    </xf>
    <xf numFmtId="9" fontId="0" fillId="2" borderId="20" xfId="4" applyFont="1" applyFill="1" applyBorder="1" applyProtection="1">
      <protection locked="0"/>
    </xf>
    <xf numFmtId="9" fontId="0" fillId="2" borderId="28" xfId="4" applyFont="1" applyFill="1" applyBorder="1" applyProtection="1">
      <protection locked="0"/>
    </xf>
    <xf numFmtId="167" fontId="0" fillId="0" borderId="16" xfId="2" applyNumberFormat="1" applyFont="1" applyBorder="1" applyProtection="1">
      <protection hidden="1"/>
    </xf>
    <xf numFmtId="167" fontId="0" fillId="0" borderId="17" xfId="2" applyNumberFormat="1" applyFont="1" applyBorder="1" applyProtection="1">
      <protection hidden="1"/>
    </xf>
    <xf numFmtId="167" fontId="0" fillId="0" borderId="18" xfId="2" applyNumberFormat="1" applyFont="1" applyBorder="1" applyProtection="1">
      <protection hidden="1"/>
    </xf>
    <xf numFmtId="9" fontId="0" fillId="2" borderId="49" xfId="4" applyFont="1" applyFill="1" applyBorder="1" applyAlignment="1" applyProtection="1">
      <alignment horizontal="center"/>
      <protection locked="0"/>
    </xf>
    <xf numFmtId="9" fontId="0" fillId="2" borderId="20" xfId="4" applyFont="1" applyFill="1" applyBorder="1" applyAlignment="1" applyProtection="1">
      <alignment horizontal="center"/>
      <protection locked="0"/>
    </xf>
    <xf numFmtId="9" fontId="0" fillId="2" borderId="28" xfId="4" applyFont="1" applyFill="1" applyBorder="1" applyAlignment="1" applyProtection="1">
      <alignment horizontal="center"/>
      <protection locked="0"/>
    </xf>
    <xf numFmtId="167" fontId="0" fillId="7" borderId="34" xfId="1" applyNumberFormat="1" applyFont="1" applyFill="1" applyBorder="1" applyProtection="1">
      <protection locked="0"/>
    </xf>
    <xf numFmtId="167" fontId="0" fillId="0" borderId="64" xfId="1" applyNumberFormat="1" applyFont="1" applyFill="1" applyBorder="1" applyProtection="1"/>
    <xf numFmtId="167" fontId="0" fillId="7" borderId="58" xfId="1" applyNumberFormat="1" applyFont="1" applyFill="1" applyBorder="1" applyProtection="1">
      <protection locked="0"/>
    </xf>
    <xf numFmtId="166" fontId="0" fillId="0" borderId="12" xfId="1" applyNumberFormat="1" applyFont="1" applyBorder="1" applyAlignment="1">
      <alignment shrinkToFit="1"/>
    </xf>
    <xf numFmtId="166" fontId="0" fillId="0" borderId="10" xfId="2" applyNumberFormat="1" applyFont="1" applyBorder="1" applyAlignment="1">
      <alignment shrinkToFit="1"/>
    </xf>
    <xf numFmtId="167" fontId="0" fillId="0" borderId="25" xfId="1" applyNumberFormat="1" applyFont="1" applyBorder="1" applyAlignment="1">
      <alignment shrinkToFit="1"/>
    </xf>
    <xf numFmtId="167" fontId="0" fillId="0" borderId="26" xfId="1" applyNumberFormat="1" applyFont="1" applyBorder="1" applyAlignment="1">
      <alignment shrinkToFit="1"/>
    </xf>
    <xf numFmtId="167" fontId="0" fillId="0" borderId="27" xfId="0" applyNumberFormat="1" applyFill="1" applyBorder="1" applyAlignment="1">
      <alignment shrinkToFit="1"/>
    </xf>
    <xf numFmtId="167" fontId="0" fillId="0" borderId="11" xfId="0" applyNumberFormat="1" applyFill="1" applyBorder="1" applyAlignment="1">
      <alignment shrinkToFit="1"/>
    </xf>
    <xf numFmtId="0" fontId="1" fillId="0" borderId="0" xfId="0" applyFont="1" applyBorder="1" applyAlignment="1">
      <alignment horizontal="left" wrapText="1"/>
    </xf>
    <xf numFmtId="0" fontId="1" fillId="0" borderId="0" xfId="0" applyFont="1" applyAlignment="1">
      <alignment horizontal="left" wrapText="1"/>
    </xf>
    <xf numFmtId="0" fontId="1" fillId="0" borderId="0" xfId="0" applyFont="1" applyBorder="1" applyAlignment="1">
      <alignment horizontal="center" wrapText="1"/>
    </xf>
    <xf numFmtId="166" fontId="0" fillId="2" borderId="51" xfId="2" applyNumberFormat="1" applyFont="1" applyFill="1" applyBorder="1" applyProtection="1">
      <protection locked="0"/>
    </xf>
    <xf numFmtId="166" fontId="0" fillId="2" borderId="47" xfId="2" applyNumberFormat="1" applyFont="1" applyFill="1" applyBorder="1" applyProtection="1">
      <protection locked="0"/>
    </xf>
    <xf numFmtId="166" fontId="0" fillId="2" borderId="68" xfId="2" applyNumberFormat="1" applyFont="1" applyFill="1" applyBorder="1" applyProtection="1">
      <protection locked="0"/>
    </xf>
    <xf numFmtId="0" fontId="29" fillId="0" borderId="0" xfId="3" applyFont="1" applyBorder="1" applyAlignment="1" applyProtection="1">
      <alignment horizontal="left"/>
    </xf>
    <xf numFmtId="169" fontId="0" fillId="0" borderId="3" xfId="1" applyNumberFormat="1" applyFont="1" applyBorder="1"/>
    <xf numFmtId="0" fontId="3" fillId="0" borderId="9" xfId="0" applyFont="1" applyBorder="1" applyAlignment="1">
      <alignment horizontal="center"/>
    </xf>
    <xf numFmtId="167" fontId="0" fillId="0" borderId="3" xfId="0" applyNumberFormat="1" applyBorder="1"/>
    <xf numFmtId="167" fontId="0" fillId="0" borderId="3" xfId="2" applyNumberFormat="1" applyFont="1" applyBorder="1"/>
    <xf numFmtId="0" fontId="1" fillId="0" borderId="3" xfId="0" applyFont="1" applyFill="1" applyBorder="1" applyAlignment="1" applyProtection="1">
      <alignment horizontal="center" shrinkToFit="1"/>
    </xf>
    <xf numFmtId="0" fontId="1" fillId="0" borderId="0" xfId="0" applyFont="1" applyFill="1" applyBorder="1" applyAlignment="1" applyProtection="1">
      <alignment horizontal="center" shrinkToFit="1"/>
    </xf>
    <xf numFmtId="0" fontId="1" fillId="0" borderId="5" xfId="0" applyFont="1" applyFill="1" applyBorder="1" applyAlignment="1" applyProtection="1">
      <alignment horizontal="center" shrinkToFit="1"/>
    </xf>
    <xf numFmtId="43" fontId="1" fillId="0" borderId="1" xfId="1" applyFont="1" applyBorder="1" applyAlignment="1">
      <alignment shrinkToFit="1"/>
    </xf>
    <xf numFmtId="43" fontId="1" fillId="0" borderId="2" xfId="1" applyFont="1" applyBorder="1" applyAlignment="1">
      <alignment shrinkToFit="1"/>
    </xf>
    <xf numFmtId="0" fontId="1" fillId="7" borderId="29" xfId="0" applyFont="1" applyFill="1" applyBorder="1" applyAlignment="1" applyProtection="1">
      <alignment horizontal="center" shrinkToFit="1"/>
      <protection locked="0"/>
    </xf>
    <xf numFmtId="0" fontId="1" fillId="7" borderId="30" xfId="0" applyFont="1" applyFill="1" applyBorder="1" applyAlignment="1" applyProtection="1">
      <alignment horizontal="center" shrinkToFit="1"/>
      <protection locked="0"/>
    </xf>
    <xf numFmtId="0" fontId="1" fillId="7" borderId="67" xfId="0" applyFont="1" applyFill="1" applyBorder="1" applyAlignment="1" applyProtection="1">
      <alignment horizontal="center" shrinkToFit="1"/>
      <protection locked="0"/>
    </xf>
    <xf numFmtId="0" fontId="1" fillId="7" borderId="31" xfId="0" applyFont="1" applyFill="1" applyBorder="1" applyAlignment="1" applyProtection="1">
      <alignment horizontal="center" shrinkToFit="1"/>
      <protection locked="0"/>
    </xf>
    <xf numFmtId="3" fontId="1" fillId="2" borderId="12" xfId="0" applyNumberFormat="1" applyFont="1" applyFill="1" applyBorder="1" applyProtection="1">
      <protection locked="0"/>
    </xf>
    <xf numFmtId="3" fontId="1" fillId="2" borderId="10" xfId="0" applyNumberFormat="1" applyFont="1" applyFill="1" applyBorder="1" applyProtection="1">
      <protection locked="0"/>
    </xf>
    <xf numFmtId="3" fontId="1" fillId="2" borderId="51" xfId="0" applyNumberFormat="1" applyFont="1" applyFill="1" applyBorder="1" applyProtection="1">
      <protection locked="0"/>
    </xf>
    <xf numFmtId="3" fontId="1" fillId="2" borderId="11" xfId="0" applyNumberFormat="1" applyFont="1" applyFill="1" applyBorder="1" applyProtection="1">
      <protection locked="0"/>
    </xf>
    <xf numFmtId="9" fontId="1" fillId="7" borderId="12" xfId="4" applyFont="1" applyFill="1" applyBorder="1" applyProtection="1">
      <protection locked="0"/>
    </xf>
    <xf numFmtId="9" fontId="1" fillId="7" borderId="14" xfId="4" applyFont="1" applyFill="1" applyBorder="1" applyProtection="1">
      <protection locked="0"/>
    </xf>
    <xf numFmtId="9" fontId="1" fillId="7" borderId="10" xfId="4" applyFont="1" applyFill="1" applyBorder="1" applyProtection="1">
      <protection locked="0"/>
    </xf>
    <xf numFmtId="9" fontId="1" fillId="7" borderId="51" xfId="4" applyFont="1" applyFill="1" applyBorder="1" applyProtection="1">
      <protection locked="0"/>
    </xf>
    <xf numFmtId="9" fontId="1" fillId="7" borderId="11" xfId="4" applyFont="1" applyFill="1" applyBorder="1" applyProtection="1">
      <protection locked="0"/>
    </xf>
    <xf numFmtId="0" fontId="1" fillId="0" borderId="5" xfId="0" applyFont="1" applyBorder="1"/>
    <xf numFmtId="0" fontId="1" fillId="2" borderId="12" xfId="0" applyFont="1" applyFill="1" applyBorder="1" applyProtection="1">
      <protection locked="0"/>
    </xf>
    <xf numFmtId="0" fontId="1" fillId="2" borderId="11" xfId="0" applyFont="1" applyFill="1" applyBorder="1" applyProtection="1">
      <protection locked="0"/>
    </xf>
    <xf numFmtId="0" fontId="1" fillId="2" borderId="51" xfId="0" applyFont="1" applyFill="1" applyBorder="1" applyProtection="1">
      <protection locked="0"/>
    </xf>
    <xf numFmtId="0" fontId="1" fillId="0" borderId="3" xfId="0" applyFont="1" applyFill="1" applyBorder="1" applyProtection="1">
      <protection locked="0"/>
    </xf>
    <xf numFmtId="0" fontId="1" fillId="0" borderId="0" xfId="0" applyFont="1" applyFill="1" applyBorder="1" applyProtection="1">
      <protection locked="0"/>
    </xf>
    <xf numFmtId="0" fontId="1" fillId="0" borderId="5" xfId="0" applyFont="1" applyFill="1" applyBorder="1" applyProtection="1">
      <protection locked="0"/>
    </xf>
    <xf numFmtId="44" fontId="1" fillId="2" borderId="12" xfId="2" applyFont="1" applyFill="1" applyBorder="1" applyProtection="1">
      <protection locked="0"/>
    </xf>
    <xf numFmtId="44" fontId="1" fillId="2" borderId="10" xfId="2" applyFont="1" applyFill="1" applyBorder="1" applyProtection="1">
      <protection locked="0"/>
    </xf>
    <xf numFmtId="44" fontId="1" fillId="2" borderId="51" xfId="2" applyFont="1" applyFill="1" applyBorder="1" applyProtection="1">
      <protection locked="0"/>
    </xf>
    <xf numFmtId="44" fontId="1" fillId="2" borderId="11" xfId="2" applyFont="1" applyFill="1" applyBorder="1" applyProtection="1">
      <protection locked="0"/>
    </xf>
    <xf numFmtId="167" fontId="0" fillId="2" borderId="57" xfId="0" applyNumberFormat="1" applyFill="1" applyBorder="1" applyProtection="1">
      <protection locked="0"/>
    </xf>
    <xf numFmtId="9" fontId="0" fillId="0" borderId="27" xfId="4" applyFont="1" applyFill="1" applyBorder="1"/>
    <xf numFmtId="0" fontId="1" fillId="7" borderId="25" xfId="0" applyFont="1" applyFill="1" applyBorder="1" applyProtection="1">
      <protection locked="0"/>
    </xf>
    <xf numFmtId="0" fontId="1" fillId="7" borderId="26" xfId="0" applyFont="1" applyFill="1" applyBorder="1" applyProtection="1">
      <protection locked="0"/>
    </xf>
    <xf numFmtId="0" fontId="1" fillId="7" borderId="68" xfId="0" applyFont="1" applyFill="1" applyBorder="1" applyProtection="1">
      <protection locked="0"/>
    </xf>
    <xf numFmtId="0" fontId="1" fillId="7" borderId="27" xfId="0" applyFont="1" applyFill="1" applyBorder="1" applyProtection="1">
      <protection locked="0"/>
    </xf>
    <xf numFmtId="169" fontId="0" fillId="7" borderId="37" xfId="1" applyNumberFormat="1" applyFont="1" applyFill="1" applyBorder="1" applyProtection="1">
      <protection locked="0"/>
    </xf>
    <xf numFmtId="169" fontId="0" fillId="7" borderId="56" xfId="1" applyNumberFormat="1" applyFont="1" applyFill="1" applyBorder="1" applyProtection="1">
      <protection locked="0"/>
    </xf>
    <xf numFmtId="169" fontId="0" fillId="7" borderId="57" xfId="1" applyNumberFormat="1" applyFont="1" applyFill="1" applyBorder="1" applyProtection="1">
      <protection locked="0"/>
    </xf>
    <xf numFmtId="0" fontId="35" fillId="0" borderId="0" xfId="0" applyFont="1" applyAlignment="1">
      <alignment vertical="top" wrapText="1"/>
    </xf>
    <xf numFmtId="0" fontId="1" fillId="0" borderId="0" xfId="3" applyFont="1" applyAlignment="1" applyProtection="1">
      <alignment horizontal="left" wrapText="1"/>
    </xf>
    <xf numFmtId="0" fontId="32" fillId="0" borderId="0" xfId="3" applyFont="1" applyAlignment="1" applyProtection="1">
      <alignment horizontal="left" wrapText="1"/>
    </xf>
    <xf numFmtId="0" fontId="11" fillId="0" borderId="0" xfId="0" applyFont="1" applyBorder="1" applyAlignment="1" applyProtection="1">
      <alignment horizontal="left"/>
    </xf>
    <xf numFmtId="0" fontId="11" fillId="4" borderId="51" xfId="0" applyFont="1" applyFill="1" applyBorder="1" applyAlignment="1" applyProtection="1">
      <alignment horizontal="left"/>
    </xf>
    <xf numFmtId="0" fontId="11" fillId="4" borderId="41" xfId="0" applyFont="1" applyFill="1" applyBorder="1" applyAlignment="1" applyProtection="1">
      <alignment horizontal="left"/>
    </xf>
    <xf numFmtId="0" fontId="11" fillId="4" borderId="14" xfId="0" applyFont="1" applyFill="1" applyBorder="1" applyAlignment="1" applyProtection="1">
      <alignment horizontal="left"/>
    </xf>
    <xf numFmtId="0" fontId="29" fillId="0" borderId="0" xfId="3" applyFont="1" applyAlignment="1" applyProtection="1">
      <alignment horizontal="left"/>
    </xf>
    <xf numFmtId="0" fontId="3" fillId="0" borderId="0" xfId="0" applyFont="1" applyAlignment="1">
      <alignment horizontal="left"/>
    </xf>
    <xf numFmtId="0" fontId="3" fillId="2" borderId="51" xfId="0" applyFont="1" applyFill="1" applyBorder="1" applyAlignment="1" applyProtection="1">
      <alignment horizontal="left"/>
      <protection locked="0"/>
    </xf>
    <xf numFmtId="0" fontId="3" fillId="2" borderId="41" xfId="0" applyFont="1" applyFill="1" applyBorder="1" applyAlignment="1" applyProtection="1">
      <alignment horizontal="left"/>
      <protection locked="0"/>
    </xf>
    <xf numFmtId="0" fontId="3" fillId="2" borderId="14" xfId="0" applyFont="1" applyFill="1" applyBorder="1" applyAlignment="1" applyProtection="1">
      <alignment horizontal="left"/>
      <protection locked="0"/>
    </xf>
    <xf numFmtId="0" fontId="28" fillId="0" borderId="0" xfId="3" applyFont="1" applyAlignment="1" applyProtection="1">
      <alignment horizontal="left"/>
    </xf>
    <xf numFmtId="0" fontId="35" fillId="0" borderId="0" xfId="0" applyFont="1" applyAlignment="1">
      <alignment horizontal="left" vertical="top" wrapText="1"/>
    </xf>
    <xf numFmtId="0" fontId="1" fillId="0" borderId="0" xfId="0" applyFont="1" applyBorder="1" applyAlignment="1">
      <alignment horizontal="center"/>
    </xf>
    <xf numFmtId="0" fontId="1" fillId="0" borderId="67" xfId="0" applyFont="1" applyBorder="1" applyAlignment="1">
      <alignment horizontal="center"/>
    </xf>
    <xf numFmtId="0" fontId="0" fillId="0" borderId="22" xfId="0" applyBorder="1" applyAlignment="1">
      <alignment horizontal="center"/>
    </xf>
    <xf numFmtId="0" fontId="0" fillId="0" borderId="60" xfId="0" applyBorder="1" applyAlignment="1">
      <alignment horizontal="center"/>
    </xf>
    <xf numFmtId="0" fontId="1" fillId="0" borderId="15" xfId="0" applyFont="1" applyBorder="1" applyAlignment="1">
      <alignment horizontal="center"/>
    </xf>
    <xf numFmtId="0" fontId="0" fillId="0" borderId="41" xfId="0" applyBorder="1" applyAlignment="1">
      <alignment horizontal="center"/>
    </xf>
    <xf numFmtId="0" fontId="0" fillId="0" borderId="11" xfId="0" applyFill="1" applyBorder="1" applyAlignment="1">
      <alignment horizontal="center" wrapText="1"/>
    </xf>
    <xf numFmtId="0" fontId="31" fillId="0" borderId="0" xfId="3" applyFont="1" applyAlignment="1" applyProtection="1">
      <alignment horizontal="left"/>
    </xf>
    <xf numFmtId="0" fontId="16" fillId="0" borderId="0" xfId="3" applyFont="1" applyAlignment="1" applyProtection="1">
      <alignment horizontal="left"/>
    </xf>
    <xf numFmtId="0" fontId="0" fillId="0" borderId="15" xfId="0" applyBorder="1" applyAlignment="1">
      <alignment horizontal="center"/>
    </xf>
    <xf numFmtId="0" fontId="29" fillId="0" borderId="0" xfId="3" applyFont="1" applyBorder="1" applyAlignment="1" applyProtection="1">
      <alignment horizontal="left"/>
    </xf>
    <xf numFmtId="0" fontId="1" fillId="3" borderId="22" xfId="0" applyFont="1" applyFill="1" applyBorder="1" applyAlignment="1" applyProtection="1">
      <alignment horizontal="center"/>
      <protection locked="0"/>
    </xf>
    <xf numFmtId="0" fontId="0" fillId="3" borderId="22" xfId="0" applyFill="1" applyBorder="1" applyAlignment="1" applyProtection="1">
      <alignment horizontal="center"/>
      <protection locked="0"/>
    </xf>
    <xf numFmtId="0" fontId="0" fillId="3" borderId="23" xfId="0" applyFill="1" applyBorder="1" applyAlignment="1" applyProtection="1">
      <alignment horizontal="center"/>
      <protection locked="0"/>
    </xf>
    <xf numFmtId="0" fontId="0" fillId="0" borderId="59" xfId="0" applyBorder="1" applyAlignment="1">
      <alignment horizontal="center" wrapText="1"/>
    </xf>
    <xf numFmtId="0" fontId="0" fillId="0" borderId="56" xfId="0" applyBorder="1" applyAlignment="1">
      <alignment horizontal="center" wrapText="1"/>
    </xf>
    <xf numFmtId="0" fontId="0" fillId="0" borderId="58" xfId="0" applyBorder="1" applyAlignment="1">
      <alignment horizontal="center"/>
    </xf>
    <xf numFmtId="0" fontId="0" fillId="0" borderId="37" xfId="0" applyBorder="1" applyAlignment="1">
      <alignment horizontal="center"/>
    </xf>
    <xf numFmtId="0" fontId="5" fillId="0" borderId="62" xfId="0" applyFont="1" applyBorder="1" applyAlignment="1">
      <alignment horizontal="center"/>
    </xf>
    <xf numFmtId="0" fontId="5" fillId="0" borderId="22" xfId="0" applyFont="1" applyBorder="1" applyAlignment="1">
      <alignment horizontal="center"/>
    </xf>
    <xf numFmtId="0" fontId="1" fillId="0" borderId="11" xfId="0" applyFont="1" applyBorder="1" applyAlignment="1">
      <alignment horizontal="center" wrapText="1"/>
    </xf>
    <xf numFmtId="0" fontId="0" fillId="0" borderId="28" xfId="0" applyBorder="1" applyAlignment="1">
      <alignment horizontal="center" wrapText="1"/>
    </xf>
    <xf numFmtId="0" fontId="1" fillId="0" borderId="0" xfId="0" applyFont="1" applyBorder="1" applyAlignment="1">
      <alignment wrapText="1"/>
    </xf>
    <xf numFmtId="0" fontId="1" fillId="0" borderId="0" xfId="0" applyFont="1" applyAlignment="1">
      <alignment wrapText="1"/>
    </xf>
    <xf numFmtId="0" fontId="1" fillId="0" borderId="3" xfId="0" applyFont="1" applyBorder="1" applyAlignment="1">
      <alignment horizontal="center" wrapText="1"/>
    </xf>
    <xf numFmtId="0" fontId="1" fillId="0" borderId="0" xfId="0" applyFont="1" applyBorder="1" applyAlignment="1">
      <alignment horizontal="center" wrapText="1"/>
    </xf>
    <xf numFmtId="0" fontId="1" fillId="0" borderId="0" xfId="0" applyFont="1" applyBorder="1" applyAlignment="1">
      <alignment horizontal="left" wrapText="1"/>
    </xf>
    <xf numFmtId="0" fontId="1" fillId="0" borderId="6" xfId="0" applyFont="1" applyFill="1" applyBorder="1" applyAlignment="1">
      <alignment horizontal="center"/>
    </xf>
    <xf numFmtId="0" fontId="1" fillId="0" borderId="59" xfId="0" applyFont="1" applyBorder="1" applyAlignment="1">
      <alignment horizontal="center" wrapText="1"/>
    </xf>
    <xf numFmtId="0" fontId="1" fillId="0" borderId="56" xfId="0" applyFont="1" applyBorder="1" applyAlignment="1">
      <alignment horizontal="center" wrapText="1"/>
    </xf>
    <xf numFmtId="0" fontId="1" fillId="0" borderId="15" xfId="0" applyFont="1" applyBorder="1" applyAlignment="1">
      <alignment horizontal="center" wrapText="1"/>
    </xf>
    <xf numFmtId="0" fontId="0" fillId="0" borderId="15" xfId="0" applyBorder="1" applyAlignment="1">
      <alignment horizontal="center" wrapText="1"/>
    </xf>
    <xf numFmtId="0" fontId="5" fillId="3" borderId="29" xfId="0" applyFont="1" applyFill="1" applyBorder="1" applyAlignment="1" applyProtection="1">
      <alignment horizontal="center"/>
      <protection locked="0"/>
    </xf>
    <xf numFmtId="0" fontId="5" fillId="3" borderId="30" xfId="0" applyFont="1" applyFill="1" applyBorder="1" applyAlignment="1" applyProtection="1">
      <alignment horizontal="center"/>
      <protection locked="0"/>
    </xf>
    <xf numFmtId="0" fontId="1" fillId="0" borderId="61" xfId="0" applyFont="1" applyBorder="1" applyAlignment="1">
      <alignment horizontal="center" wrapText="1"/>
    </xf>
    <xf numFmtId="0" fontId="0" fillId="0" borderId="61" xfId="0" applyBorder="1" applyAlignment="1">
      <alignment horizontal="center" wrapText="1"/>
    </xf>
    <xf numFmtId="0" fontId="5" fillId="0" borderId="23" xfId="0" applyFont="1" applyBorder="1" applyAlignment="1">
      <alignment horizontal="center"/>
    </xf>
    <xf numFmtId="169" fontId="0" fillId="0" borderId="11" xfId="1" applyNumberFormat="1" applyFont="1" applyFill="1" applyBorder="1" applyAlignment="1">
      <alignment horizontal="center" wrapText="1"/>
    </xf>
    <xf numFmtId="169" fontId="5" fillId="0" borderId="40" xfId="1" applyNumberFormat="1" applyFont="1" applyBorder="1" applyAlignment="1">
      <alignment horizontal="center"/>
    </xf>
    <xf numFmtId="169" fontId="5" fillId="0" borderId="65" xfId="1" applyNumberFormat="1" applyFont="1" applyBorder="1" applyAlignment="1">
      <alignment horizontal="center"/>
    </xf>
    <xf numFmtId="169" fontId="5" fillId="0" borderId="66" xfId="1" applyNumberFormat="1" applyFont="1" applyBorder="1" applyAlignment="1">
      <alignment horizontal="center"/>
    </xf>
    <xf numFmtId="169" fontId="5" fillId="0" borderId="8" xfId="1" applyNumberFormat="1" applyFont="1" applyBorder="1" applyAlignment="1">
      <alignment horizontal="center"/>
    </xf>
    <xf numFmtId="0" fontId="5" fillId="0" borderId="60" xfId="0" applyFont="1" applyBorder="1" applyAlignment="1">
      <alignment horizontal="center"/>
    </xf>
    <xf numFmtId="167" fontId="0" fillId="0" borderId="34" xfId="0" applyNumberFormat="1" applyBorder="1" applyAlignment="1">
      <alignment horizontal="center"/>
    </xf>
    <xf numFmtId="167" fontId="0" fillId="0" borderId="37" xfId="0" applyNumberFormat="1" applyBorder="1" applyAlignment="1">
      <alignment horizontal="center"/>
    </xf>
    <xf numFmtId="0" fontId="0" fillId="0" borderId="28" xfId="0" applyFill="1" applyBorder="1" applyAlignment="1">
      <alignment horizontal="center" wrapText="1"/>
    </xf>
    <xf numFmtId="0" fontId="0" fillId="0" borderId="24" xfId="0" applyFill="1" applyBorder="1" applyAlignment="1">
      <alignment horizontal="center" wrapText="1"/>
    </xf>
    <xf numFmtId="0" fontId="0" fillId="0" borderId="34" xfId="0" applyBorder="1" applyAlignment="1">
      <alignment horizontal="center"/>
    </xf>
    <xf numFmtId="0" fontId="0" fillId="0" borderId="0" xfId="0" applyFill="1" applyBorder="1" applyAlignment="1">
      <alignment horizontal="center" wrapText="1"/>
    </xf>
    <xf numFmtId="3" fontId="3" fillId="0" borderId="3" xfId="0" applyNumberFormat="1" applyFont="1" applyBorder="1" applyAlignment="1">
      <alignment horizontal="left"/>
    </xf>
    <xf numFmtId="3" fontId="3" fillId="0" borderId="0" xfId="0" applyNumberFormat="1" applyFont="1" applyBorder="1" applyAlignment="1">
      <alignment horizontal="left"/>
    </xf>
    <xf numFmtId="166" fontId="0" fillId="0" borderId="6" xfId="2" applyNumberFormat="1" applyFont="1" applyBorder="1" applyProtection="1">
      <protection hidden="1"/>
    </xf>
  </cellXfs>
  <cellStyles count="5">
    <cellStyle name="Comma" xfId="1" builtinId="3"/>
    <cellStyle name="Currency" xfId="2" builtinId="4"/>
    <cellStyle name="Hyperlink" xfId="3" builtinId="8"/>
    <cellStyle name="Normal" xfId="0" builtinId="0"/>
    <cellStyle name="Percent" xfId="4" builtinId="5"/>
  </cellStyles>
  <dxfs count="1">
    <dxf>
      <font>
        <condense val="0"/>
        <extend val="0"/>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CCCC99"/>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CC"/>
      <rgbColor rgb="0099CCFF"/>
      <rgbColor rgb="00990000"/>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5</xdr:col>
      <xdr:colOff>373379</xdr:colOff>
      <xdr:row>100</xdr:row>
      <xdr:rowOff>114300</xdr:rowOff>
    </xdr:from>
    <xdr:to>
      <xdr:col>9</xdr:col>
      <xdr:colOff>228599</xdr:colOff>
      <xdr:row>103</xdr:row>
      <xdr:rowOff>112677</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stretch>
          <a:fillRect/>
        </a:stretch>
      </xdr:blipFill>
      <xdr:spPr bwMode="auto">
        <a:xfrm>
          <a:off x="4251959" y="15133320"/>
          <a:ext cx="2743200" cy="501297"/>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441960</xdr:colOff>
      <xdr:row>88</xdr:row>
      <xdr:rowOff>38100</xdr:rowOff>
    </xdr:from>
    <xdr:to>
      <xdr:col>9</xdr:col>
      <xdr:colOff>579120</xdr:colOff>
      <xdr:row>91</xdr:row>
      <xdr:rowOff>36474</xdr:rowOff>
    </xdr:to>
    <xdr:pic>
      <xdr:nvPicPr>
        <xdr:cNvPr id="3" name="Picture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cstate="print"/>
        <a:stretch>
          <a:fillRect/>
        </a:stretch>
      </xdr:blipFill>
      <xdr:spPr bwMode="auto">
        <a:xfrm>
          <a:off x="5509260" y="14119860"/>
          <a:ext cx="2743200" cy="501294"/>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extension.iastate.edu/agdm/crops/html/a1-18.html" TargetMode="External"/><Relationship Id="rId13" Type="http://schemas.openxmlformats.org/officeDocument/2006/relationships/vmlDrawing" Target="../drawings/vmlDrawing1.vml"/><Relationship Id="rId3" Type="http://schemas.openxmlformats.org/officeDocument/2006/relationships/hyperlink" Target="http://www.extension.iastate.edu/agdm/crops/html/a1-20.html" TargetMode="External"/><Relationship Id="rId7" Type="http://schemas.openxmlformats.org/officeDocument/2006/relationships/hyperlink" Target="mailto:wedwards@iastate.edu?subject=AgDM%20Spreadsheet" TargetMode="External"/><Relationship Id="rId12" Type="http://schemas.openxmlformats.org/officeDocument/2006/relationships/drawing" Target="../drawings/drawing1.xml"/><Relationship Id="rId2" Type="http://schemas.openxmlformats.org/officeDocument/2006/relationships/hyperlink" Target="http://www.extension.iastate.edu/agdm/livestock/html/b1-21.html" TargetMode="External"/><Relationship Id="rId1" Type="http://schemas.openxmlformats.org/officeDocument/2006/relationships/hyperlink" Target="http://www.extension.iastate.edu/agdm/livestock/html/b1-10.html" TargetMode="External"/><Relationship Id="rId6" Type="http://schemas.openxmlformats.org/officeDocument/2006/relationships/hyperlink" Target="http://www.extension.iastate.edu/agdm/wdfinancial.html" TargetMode="External"/><Relationship Id="rId11" Type="http://schemas.openxmlformats.org/officeDocument/2006/relationships/printerSettings" Target="../printerSettings/printerSettings1.bin"/><Relationship Id="rId5" Type="http://schemas.openxmlformats.org/officeDocument/2006/relationships/hyperlink" Target="http://www.extension.iastate.edu/agdm/crops/pdf/a3-24.pdf" TargetMode="External"/><Relationship Id="rId10" Type="http://schemas.openxmlformats.org/officeDocument/2006/relationships/hyperlink" Target="http://www.extension.iastate.edu/agdm/wholefarm/html/c3-15.html" TargetMode="External"/><Relationship Id="rId4" Type="http://schemas.openxmlformats.org/officeDocument/2006/relationships/hyperlink" Target="http://www.extension.iastate.edu/agdm/crops/html/a1-15.html" TargetMode="External"/><Relationship Id="rId9" Type="http://schemas.openxmlformats.org/officeDocument/2006/relationships/hyperlink" Target="http://www.extension.iastate.edu/agdm/crops/html/a1-17.html" TargetMode="External"/><Relationship Id="rId1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extension.iastate.edu/agdm/livestock/html/b1-21.html" TargetMode="External"/><Relationship Id="rId1" Type="http://schemas.openxmlformats.org/officeDocument/2006/relationships/hyperlink" Target="http://www.extension.iastate.edu/agdm/livestock/html/b1-10.html"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hyperlink" Target="http://www.extension.iastate.edu/agdm/crops/html/a1-18.html" TargetMode="External"/><Relationship Id="rId2" Type="http://schemas.openxmlformats.org/officeDocument/2006/relationships/hyperlink" Target="http://www.extension.iastate.edu/agdm/crops/html/a1-15.html" TargetMode="External"/><Relationship Id="rId1" Type="http://schemas.openxmlformats.org/officeDocument/2006/relationships/hyperlink" Target="http://www.extension.iastate.edu/agdm/crops/html/a1-20.html" TargetMode="External"/><Relationship Id="rId6" Type="http://schemas.openxmlformats.org/officeDocument/2006/relationships/comments" Target="../comments3.xml"/><Relationship Id="rId5" Type="http://schemas.openxmlformats.org/officeDocument/2006/relationships/vmlDrawing" Target="../drawings/vmlDrawing3.v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7.bin"/><Relationship Id="rId1" Type="http://schemas.openxmlformats.org/officeDocument/2006/relationships/hyperlink" Target="mailto:agdm@iastate.edu?subject=AgDM%20Spreadsheet" TargetMode="External"/><Relationship Id="rId5" Type="http://schemas.openxmlformats.org/officeDocument/2006/relationships/comments" Target="../comments7.xml"/><Relationship Id="rId4" Type="http://schemas.openxmlformats.org/officeDocument/2006/relationships/vmlDrawing" Target="../drawings/vmlDrawing7.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fitToPage="1"/>
  </sheetPr>
  <dimension ref="A1:J107"/>
  <sheetViews>
    <sheetView showGridLines="0" tabSelected="1" zoomScaleNormal="100" workbookViewId="0"/>
  </sheetViews>
  <sheetFormatPr defaultColWidth="8.85546875" defaultRowHeight="12.75" x14ac:dyDescent="0.2"/>
  <cols>
    <col min="1" max="1" width="10.7109375" style="134" bestFit="1" customWidth="1"/>
    <col min="2" max="7" width="10.7109375" style="134" customWidth="1"/>
    <col min="8" max="8" width="9.85546875" style="134" customWidth="1"/>
    <col min="9" max="9" width="10.85546875" style="134" customWidth="1"/>
    <col min="10" max="16384" width="8.85546875" style="134"/>
  </cols>
  <sheetData>
    <row r="1" spans="1:9" s="259" customFormat="1" ht="18.75" thickBot="1" x14ac:dyDescent="0.3">
      <c r="A1" s="259" t="s">
        <v>0</v>
      </c>
    </row>
    <row r="2" spans="1:9" s="158" customFormat="1" ht="15.75" thickTop="1" x14ac:dyDescent="0.25">
      <c r="A2" s="261" t="s">
        <v>1</v>
      </c>
    </row>
    <row r="3" spans="1:9" ht="12.75" customHeight="1" x14ac:dyDescent="0.2">
      <c r="A3" s="577" t="s">
        <v>2</v>
      </c>
      <c r="B3" s="578"/>
      <c r="C3" s="578"/>
      <c r="D3" s="578"/>
      <c r="E3" s="578"/>
      <c r="F3" s="578"/>
      <c r="G3" s="578"/>
      <c r="H3" s="578"/>
      <c r="I3" s="459"/>
    </row>
    <row r="4" spans="1:9" s="155" customFormat="1" ht="12" x14ac:dyDescent="0.2">
      <c r="A4" s="160"/>
      <c r="B4" s="160"/>
      <c r="C4" s="160"/>
      <c r="D4" s="160"/>
      <c r="E4" s="160"/>
      <c r="F4" s="160"/>
      <c r="G4" s="160"/>
      <c r="H4" s="160"/>
      <c r="I4" s="160"/>
    </row>
    <row r="5" spans="1:9" s="155" customFormat="1" ht="12" x14ac:dyDescent="0.2">
      <c r="A5" s="579" t="s">
        <v>3</v>
      </c>
      <c r="B5" s="579"/>
      <c r="C5" s="579"/>
      <c r="D5" s="579"/>
      <c r="E5" s="579"/>
      <c r="F5" s="453"/>
      <c r="G5" s="160"/>
      <c r="H5" s="160"/>
      <c r="I5" s="160"/>
    </row>
    <row r="6" spans="1:9" s="155" customFormat="1" ht="12" x14ac:dyDescent="0.2">
      <c r="A6" s="580" t="s">
        <v>4</v>
      </c>
      <c r="B6" s="581"/>
      <c r="C6" s="581"/>
      <c r="D6" s="582"/>
      <c r="E6" s="160"/>
      <c r="F6" s="160"/>
      <c r="G6" s="160"/>
      <c r="H6" s="160"/>
      <c r="I6" s="160"/>
    </row>
    <row r="7" spans="1:9" x14ac:dyDescent="0.2">
      <c r="A7" s="140"/>
      <c r="B7" s="140"/>
      <c r="C7" s="140"/>
      <c r="D7" s="140"/>
      <c r="E7" s="140"/>
      <c r="F7" s="140"/>
      <c r="G7" s="140"/>
      <c r="H7" s="140"/>
      <c r="I7" s="140"/>
    </row>
    <row r="8" spans="1:9" x14ac:dyDescent="0.2">
      <c r="A8" s="584" t="s">
        <v>371</v>
      </c>
      <c r="B8" s="584"/>
      <c r="C8" s="140"/>
      <c r="D8" s="140"/>
      <c r="E8" s="140"/>
      <c r="F8" s="140"/>
      <c r="G8" s="140"/>
      <c r="H8" s="140"/>
      <c r="I8" s="140"/>
    </row>
    <row r="9" spans="1:9" x14ac:dyDescent="0.2">
      <c r="A9" s="384" t="s">
        <v>5</v>
      </c>
      <c r="B9" s="140" t="s">
        <v>6</v>
      </c>
      <c r="C9" s="140"/>
      <c r="D9" s="140"/>
      <c r="E9" s="140"/>
      <c r="F9" s="140"/>
      <c r="G9" s="140"/>
      <c r="H9" s="140"/>
      <c r="I9" s="140"/>
    </row>
    <row r="10" spans="1:9" x14ac:dyDescent="0.2">
      <c r="A10" s="384"/>
      <c r="B10" s="42" t="s">
        <v>7</v>
      </c>
      <c r="C10" s="585"/>
      <c r="D10" s="586"/>
      <c r="E10" s="586"/>
      <c r="F10" s="587"/>
      <c r="G10" s="140"/>
      <c r="H10" s="140"/>
      <c r="I10" s="140"/>
    </row>
    <row r="11" spans="1:9" x14ac:dyDescent="0.2">
      <c r="A11" s="384"/>
      <c r="B11" s="42" t="s">
        <v>8</v>
      </c>
      <c r="C11" s="149"/>
      <c r="D11" s="140"/>
      <c r="E11" s="140"/>
      <c r="F11" s="140"/>
      <c r="G11" s="140"/>
      <c r="H11" s="140"/>
      <c r="I11" s="140"/>
    </row>
    <row r="12" spans="1:9" x14ac:dyDescent="0.2">
      <c r="A12" s="384"/>
      <c r="B12" s="140"/>
      <c r="C12" s="140"/>
      <c r="D12" s="140"/>
      <c r="E12" s="140"/>
      <c r="F12" s="140"/>
      <c r="G12" s="140"/>
      <c r="H12" s="140"/>
      <c r="I12" s="140"/>
    </row>
    <row r="13" spans="1:9" x14ac:dyDescent="0.2">
      <c r="A13" s="384" t="s">
        <v>9</v>
      </c>
      <c r="B13" s="140" t="s">
        <v>10</v>
      </c>
      <c r="C13" s="140"/>
      <c r="D13" s="140"/>
      <c r="E13" s="140"/>
      <c r="F13" s="140"/>
      <c r="G13" s="140"/>
      <c r="H13" s="140"/>
      <c r="I13" s="140"/>
    </row>
    <row r="14" spans="1:9" x14ac:dyDescent="0.2">
      <c r="A14" s="140"/>
      <c r="B14" s="140" t="s">
        <v>11</v>
      </c>
      <c r="C14" s="140"/>
      <c r="D14" s="140"/>
      <c r="E14" s="140"/>
      <c r="F14" s="140"/>
      <c r="G14" s="140"/>
      <c r="H14" s="140"/>
      <c r="I14" s="140"/>
    </row>
    <row r="15" spans="1:9" x14ac:dyDescent="0.2">
      <c r="A15" s="140"/>
      <c r="B15" s="140"/>
      <c r="C15" s="140"/>
      <c r="D15" s="140"/>
      <c r="E15" s="140"/>
      <c r="F15" s="140"/>
      <c r="G15" s="140"/>
      <c r="H15" s="140"/>
      <c r="I15" s="140"/>
    </row>
    <row r="16" spans="1:9" x14ac:dyDescent="0.2">
      <c r="A16" s="140"/>
      <c r="B16" s="42" t="s">
        <v>12</v>
      </c>
      <c r="C16" s="42" t="s">
        <v>13</v>
      </c>
      <c r="D16" s="42" t="s">
        <v>14</v>
      </c>
      <c r="E16" s="42" t="s">
        <v>15</v>
      </c>
      <c r="F16" s="42" t="s">
        <v>16</v>
      </c>
      <c r="G16" s="42" t="s">
        <v>17</v>
      </c>
      <c r="H16" s="140"/>
      <c r="I16" s="140"/>
    </row>
    <row r="17" spans="1:8" x14ac:dyDescent="0.2">
      <c r="A17" s="140"/>
      <c r="B17" s="460" t="s">
        <v>18</v>
      </c>
      <c r="C17" s="460" t="s">
        <v>19</v>
      </c>
      <c r="D17" s="460" t="s">
        <v>20</v>
      </c>
      <c r="E17" s="460" t="s">
        <v>21</v>
      </c>
      <c r="F17" s="460" t="s">
        <v>22</v>
      </c>
      <c r="G17" s="460" t="s">
        <v>23</v>
      </c>
      <c r="H17" s="140"/>
    </row>
    <row r="18" spans="1:8" x14ac:dyDescent="0.2">
      <c r="A18" s="140"/>
      <c r="B18" s="460" t="s">
        <v>24</v>
      </c>
      <c r="C18" s="460" t="s">
        <v>25</v>
      </c>
      <c r="D18" s="460" t="s">
        <v>26</v>
      </c>
      <c r="E18" s="460" t="s">
        <v>27</v>
      </c>
      <c r="F18" s="460" t="s">
        <v>28</v>
      </c>
      <c r="G18" s="460" t="s">
        <v>29</v>
      </c>
      <c r="H18" s="140"/>
    </row>
    <row r="19" spans="1:8" x14ac:dyDescent="0.2">
      <c r="A19" s="140"/>
      <c r="B19" s="461"/>
      <c r="C19" s="461"/>
      <c r="D19" s="461"/>
      <c r="E19" s="461"/>
      <c r="F19" s="461"/>
      <c r="G19" s="461"/>
      <c r="H19" s="140"/>
    </row>
    <row r="20" spans="1:8" x14ac:dyDescent="0.2">
      <c r="A20" s="583" t="s">
        <v>372</v>
      </c>
      <c r="B20" s="583"/>
      <c r="C20" s="140"/>
      <c r="D20" s="140"/>
      <c r="E20" s="140"/>
      <c r="F20" s="140"/>
      <c r="G20" s="140"/>
      <c r="H20" s="140"/>
    </row>
    <row r="21" spans="1:8" x14ac:dyDescent="0.2">
      <c r="A21" s="384" t="s">
        <v>5</v>
      </c>
      <c r="B21" s="140" t="s">
        <v>30</v>
      </c>
      <c r="C21" s="140"/>
      <c r="D21" s="140"/>
      <c r="E21" s="140"/>
      <c r="F21" s="140"/>
      <c r="G21" s="140"/>
      <c r="H21" s="140"/>
    </row>
    <row r="22" spans="1:8" x14ac:dyDescent="0.2">
      <c r="A22" s="384"/>
      <c r="B22" s="140" t="s">
        <v>31</v>
      </c>
      <c r="C22" s="140"/>
      <c r="D22" s="140"/>
      <c r="E22" s="140"/>
      <c r="F22" s="140"/>
      <c r="G22" s="140"/>
      <c r="H22" s="140"/>
    </row>
    <row r="23" spans="1:8" x14ac:dyDescent="0.2">
      <c r="A23" s="384"/>
      <c r="B23" s="140" t="s">
        <v>32</v>
      </c>
      <c r="C23" s="140"/>
      <c r="D23" s="140"/>
      <c r="E23" s="140"/>
      <c r="F23" s="140"/>
      <c r="G23" s="140"/>
      <c r="H23" s="118"/>
    </row>
    <row r="24" spans="1:8" x14ac:dyDescent="0.2">
      <c r="A24" s="384"/>
      <c r="B24" s="263" t="s">
        <v>33</v>
      </c>
      <c r="C24" s="140"/>
      <c r="D24" s="140"/>
      <c r="E24" s="140"/>
      <c r="F24" s="140"/>
      <c r="G24" s="140"/>
      <c r="H24" s="118"/>
    </row>
    <row r="25" spans="1:8" x14ac:dyDescent="0.2">
      <c r="A25" s="384"/>
      <c r="B25" s="263" t="s">
        <v>34</v>
      </c>
      <c r="C25" s="140"/>
      <c r="D25" s="140"/>
      <c r="E25" s="462"/>
      <c r="F25" s="140"/>
      <c r="G25" s="140"/>
      <c r="H25" s="140"/>
    </row>
    <row r="26" spans="1:8" x14ac:dyDescent="0.2">
      <c r="A26" s="384" t="s">
        <v>9</v>
      </c>
      <c r="B26" s="140" t="s">
        <v>35</v>
      </c>
      <c r="C26" s="140"/>
      <c r="D26" s="140"/>
      <c r="E26" s="140"/>
      <c r="F26" s="140"/>
      <c r="G26" s="140"/>
      <c r="H26" s="140"/>
    </row>
    <row r="27" spans="1:8" x14ac:dyDescent="0.2">
      <c r="A27" s="384"/>
      <c r="B27" s="140" t="s">
        <v>36</v>
      </c>
      <c r="C27" s="140"/>
      <c r="D27" s="140"/>
      <c r="E27" s="140"/>
      <c r="F27" s="140"/>
      <c r="G27" s="140"/>
      <c r="H27" s="140"/>
    </row>
    <row r="28" spans="1:8" x14ac:dyDescent="0.2">
      <c r="A28" s="384" t="s">
        <v>37</v>
      </c>
      <c r="B28" s="140" t="s">
        <v>38</v>
      </c>
      <c r="C28" s="140"/>
      <c r="D28" s="140"/>
      <c r="E28" s="140"/>
      <c r="F28" s="140"/>
      <c r="G28" s="140"/>
      <c r="H28" s="140"/>
    </row>
    <row r="29" spans="1:8" x14ac:dyDescent="0.2">
      <c r="A29" s="384"/>
      <c r="B29" s="140" t="s">
        <v>39</v>
      </c>
      <c r="C29" s="140"/>
      <c r="D29" s="140"/>
      <c r="E29" s="140"/>
      <c r="F29" s="140"/>
      <c r="G29" s="140"/>
      <c r="H29" s="140"/>
    </row>
    <row r="30" spans="1:8" x14ac:dyDescent="0.2">
      <c r="A30" s="384" t="s">
        <v>40</v>
      </c>
      <c r="B30" s="140" t="s">
        <v>41</v>
      </c>
      <c r="C30" s="140"/>
      <c r="D30" s="140"/>
      <c r="E30" s="140"/>
      <c r="F30" s="140"/>
      <c r="G30" s="140"/>
      <c r="H30" s="140"/>
    </row>
    <row r="31" spans="1:8" x14ac:dyDescent="0.2">
      <c r="A31" s="384"/>
      <c r="B31" s="140" t="s">
        <v>42</v>
      </c>
      <c r="C31" s="140"/>
      <c r="D31" s="140"/>
      <c r="E31" s="140"/>
      <c r="F31" s="140"/>
      <c r="G31" s="140"/>
      <c r="H31" s="140"/>
    </row>
    <row r="32" spans="1:8" x14ac:dyDescent="0.2">
      <c r="A32" s="384" t="s">
        <v>43</v>
      </c>
      <c r="B32" s="140" t="s">
        <v>44</v>
      </c>
      <c r="C32" s="140"/>
      <c r="D32" s="140"/>
      <c r="E32" s="140"/>
      <c r="F32" s="140"/>
      <c r="G32" s="140"/>
      <c r="H32" s="140"/>
    </row>
    <row r="33" spans="1:9" x14ac:dyDescent="0.2">
      <c r="A33" s="384"/>
      <c r="B33" s="140" t="s">
        <v>45</v>
      </c>
      <c r="C33" s="140"/>
      <c r="D33" s="140"/>
      <c r="E33" s="140"/>
      <c r="F33" s="140"/>
      <c r="G33" s="140"/>
      <c r="H33" s="140"/>
      <c r="I33" s="140"/>
    </row>
    <row r="35" spans="1:9" x14ac:dyDescent="0.2">
      <c r="A35" s="583" t="s">
        <v>373</v>
      </c>
      <c r="B35" s="583"/>
      <c r="C35" s="140"/>
      <c r="D35" s="140"/>
      <c r="E35" s="140"/>
      <c r="F35" s="140"/>
      <c r="G35" s="140"/>
      <c r="H35" s="140"/>
      <c r="I35" s="140"/>
    </row>
    <row r="36" spans="1:9" x14ac:dyDescent="0.2">
      <c r="A36" s="384" t="s">
        <v>5</v>
      </c>
      <c r="B36" s="140" t="s">
        <v>46</v>
      </c>
      <c r="C36" s="140"/>
      <c r="D36" s="140"/>
      <c r="E36" s="140"/>
      <c r="F36" s="140"/>
      <c r="G36" s="140"/>
      <c r="H36" s="140"/>
      <c r="I36" s="140"/>
    </row>
    <row r="37" spans="1:9" x14ac:dyDescent="0.2">
      <c r="A37" s="384"/>
      <c r="B37" s="140" t="s">
        <v>47</v>
      </c>
      <c r="C37" s="140"/>
      <c r="D37" s="140"/>
      <c r="E37" s="140"/>
      <c r="F37" s="140"/>
      <c r="G37" s="140"/>
      <c r="H37" s="140"/>
      <c r="I37" s="140"/>
    </row>
    <row r="38" spans="1:9" x14ac:dyDescent="0.2">
      <c r="A38" s="384"/>
      <c r="B38" s="140" t="s">
        <v>48</v>
      </c>
      <c r="C38" s="140"/>
      <c r="D38" s="140"/>
      <c r="E38" s="140"/>
      <c r="F38" s="140"/>
      <c r="G38" s="140"/>
      <c r="H38" s="140"/>
      <c r="I38" s="140"/>
    </row>
    <row r="39" spans="1:9" x14ac:dyDescent="0.2">
      <c r="A39" s="384"/>
      <c r="B39" s="140" t="s">
        <v>49</v>
      </c>
      <c r="C39" s="140"/>
      <c r="D39" s="140"/>
      <c r="E39" s="140"/>
      <c r="F39" s="140"/>
      <c r="G39" s="140"/>
      <c r="H39" s="140"/>
      <c r="I39" s="140"/>
    </row>
    <row r="40" spans="1:9" x14ac:dyDescent="0.2">
      <c r="A40" s="384"/>
      <c r="B40" s="53" t="s">
        <v>50</v>
      </c>
      <c r="C40" s="140"/>
      <c r="D40" s="140"/>
      <c r="E40" s="140"/>
      <c r="F40" s="140"/>
      <c r="G40" s="140"/>
      <c r="H40" s="140"/>
      <c r="I40" s="140"/>
    </row>
    <row r="41" spans="1:9" x14ac:dyDescent="0.2">
      <c r="A41" s="384"/>
      <c r="B41" s="583" t="s">
        <v>51</v>
      </c>
      <c r="C41" s="583"/>
      <c r="D41" s="583"/>
      <c r="E41" s="262"/>
      <c r="F41" s="583" t="s">
        <v>52</v>
      </c>
      <c r="G41" s="583"/>
      <c r="H41" s="583"/>
      <c r="I41" s="262"/>
    </row>
    <row r="42" spans="1:9" x14ac:dyDescent="0.2">
      <c r="A42" s="384"/>
      <c r="B42" s="583" t="s">
        <v>53</v>
      </c>
      <c r="C42" s="583"/>
      <c r="D42" s="583"/>
      <c r="E42" s="583"/>
      <c r="F42" s="583" t="s">
        <v>54</v>
      </c>
      <c r="G42" s="583"/>
      <c r="H42" s="583"/>
      <c r="I42" s="583"/>
    </row>
    <row r="43" spans="1:9" x14ac:dyDescent="0.2">
      <c r="A43" s="384" t="s">
        <v>9</v>
      </c>
      <c r="B43" s="140" t="s">
        <v>55</v>
      </c>
      <c r="C43" s="140"/>
      <c r="D43" s="140"/>
      <c r="E43" s="140"/>
      <c r="F43" s="140"/>
      <c r="G43" s="140"/>
      <c r="H43" s="140"/>
      <c r="I43" s="140"/>
    </row>
    <row r="44" spans="1:9" x14ac:dyDescent="0.2">
      <c r="A44" s="384"/>
      <c r="B44" s="140" t="s">
        <v>56</v>
      </c>
      <c r="C44" s="140"/>
      <c r="D44" s="140"/>
      <c r="E44" s="140"/>
      <c r="F44" s="140"/>
      <c r="G44" s="140"/>
      <c r="H44" s="140"/>
      <c r="I44" s="140"/>
    </row>
    <row r="45" spans="1:9" x14ac:dyDescent="0.2">
      <c r="A45" s="384" t="s">
        <v>37</v>
      </c>
      <c r="B45" s="140" t="s">
        <v>57</v>
      </c>
      <c r="C45" s="140"/>
      <c r="D45" s="140"/>
      <c r="E45" s="140"/>
      <c r="F45" s="140"/>
      <c r="G45" s="140"/>
      <c r="H45" s="140"/>
      <c r="I45" s="140"/>
    </row>
    <row r="46" spans="1:9" x14ac:dyDescent="0.2">
      <c r="A46" s="384"/>
      <c r="B46" s="140" t="s">
        <v>58</v>
      </c>
      <c r="C46" s="140"/>
      <c r="D46" s="140"/>
      <c r="E46" s="140"/>
      <c r="F46" s="140"/>
      <c r="G46" s="140"/>
      <c r="H46" s="140"/>
      <c r="I46" s="140"/>
    </row>
    <row r="47" spans="1:9" x14ac:dyDescent="0.2">
      <c r="A47" s="384" t="s">
        <v>40</v>
      </c>
      <c r="B47" s="140" t="s">
        <v>59</v>
      </c>
      <c r="C47" s="140"/>
      <c r="D47" s="140"/>
      <c r="E47" s="140"/>
      <c r="F47" s="140"/>
      <c r="G47" s="140"/>
      <c r="H47" s="140"/>
      <c r="I47" s="140"/>
    </row>
    <row r="48" spans="1:9" x14ac:dyDescent="0.2">
      <c r="A48" s="384" t="s">
        <v>43</v>
      </c>
      <c r="B48" s="140" t="s">
        <v>60</v>
      </c>
      <c r="C48" s="140"/>
      <c r="D48" s="140"/>
      <c r="E48" s="140"/>
      <c r="F48" s="140"/>
      <c r="G48" s="140"/>
      <c r="H48" s="140"/>
      <c r="I48" s="140"/>
    </row>
    <row r="49" spans="1:4" x14ac:dyDescent="0.2">
      <c r="A49" s="384"/>
      <c r="B49" s="140" t="s">
        <v>61</v>
      </c>
      <c r="C49" s="140"/>
      <c r="D49" s="140"/>
    </row>
    <row r="50" spans="1:4" x14ac:dyDescent="0.2">
      <c r="A50" s="384"/>
      <c r="B50" s="140" t="s">
        <v>62</v>
      </c>
      <c r="C50" s="140"/>
      <c r="D50" s="140"/>
    </row>
    <row r="51" spans="1:4" x14ac:dyDescent="0.2">
      <c r="A51" s="384" t="s">
        <v>63</v>
      </c>
      <c r="B51" s="140" t="s">
        <v>64</v>
      </c>
      <c r="C51" s="140"/>
      <c r="D51" s="140"/>
    </row>
    <row r="52" spans="1:4" x14ac:dyDescent="0.2">
      <c r="A52" s="384"/>
      <c r="B52" s="140"/>
      <c r="C52" s="140"/>
      <c r="D52" s="140"/>
    </row>
    <row r="53" spans="1:4" x14ac:dyDescent="0.2">
      <c r="A53" s="583" t="s">
        <v>374</v>
      </c>
      <c r="B53" s="583"/>
      <c r="C53" s="140"/>
      <c r="D53" s="140"/>
    </row>
    <row r="54" spans="1:4" x14ac:dyDescent="0.2">
      <c r="A54" s="384" t="s">
        <v>5</v>
      </c>
      <c r="B54" s="140" t="s">
        <v>65</v>
      </c>
      <c r="C54" s="140"/>
      <c r="D54" s="140"/>
    </row>
    <row r="55" spans="1:4" x14ac:dyDescent="0.2">
      <c r="A55" s="384"/>
      <c r="B55" s="140" t="s">
        <v>66</v>
      </c>
      <c r="C55" s="140"/>
      <c r="D55" s="140"/>
    </row>
    <row r="56" spans="1:4" x14ac:dyDescent="0.2">
      <c r="A56" s="384" t="s">
        <v>9</v>
      </c>
      <c r="B56" s="140" t="s">
        <v>67</v>
      </c>
      <c r="C56" s="140"/>
      <c r="D56" s="140"/>
    </row>
    <row r="57" spans="1:4" x14ac:dyDescent="0.2">
      <c r="A57" s="384"/>
      <c r="B57" s="140" t="s">
        <v>68</v>
      </c>
      <c r="C57" s="140"/>
      <c r="D57" s="140"/>
    </row>
    <row r="58" spans="1:4" x14ac:dyDescent="0.2">
      <c r="A58" s="384" t="s">
        <v>37</v>
      </c>
      <c r="B58" s="140" t="s">
        <v>69</v>
      </c>
      <c r="C58" s="140"/>
      <c r="D58" s="140"/>
    </row>
    <row r="59" spans="1:4" x14ac:dyDescent="0.2">
      <c r="A59" s="384"/>
      <c r="B59" s="140" t="s">
        <v>70</v>
      </c>
      <c r="C59" s="140"/>
      <c r="D59" s="140"/>
    </row>
    <row r="60" spans="1:4" x14ac:dyDescent="0.2">
      <c r="A60" s="384" t="s">
        <v>40</v>
      </c>
      <c r="B60" s="140" t="s">
        <v>71</v>
      </c>
      <c r="C60" s="140"/>
      <c r="D60" s="140"/>
    </row>
    <row r="61" spans="1:4" x14ac:dyDescent="0.2">
      <c r="A61" s="384"/>
      <c r="B61" s="140" t="s">
        <v>72</v>
      </c>
      <c r="C61" s="140"/>
      <c r="D61" s="140"/>
    </row>
    <row r="62" spans="1:4" ht="12.4" customHeight="1" x14ac:dyDescent="0.2">
      <c r="A62" s="140"/>
      <c r="B62" s="140" t="s">
        <v>73</v>
      </c>
      <c r="C62" s="140"/>
      <c r="D62" s="140"/>
    </row>
    <row r="63" spans="1:4" ht="12.4" customHeight="1" x14ac:dyDescent="0.2">
      <c r="A63" s="140"/>
      <c r="B63" s="140"/>
      <c r="C63" s="140"/>
      <c r="D63" s="140"/>
    </row>
    <row r="64" spans="1:4" x14ac:dyDescent="0.2">
      <c r="A64" s="583" t="s">
        <v>375</v>
      </c>
      <c r="B64" s="583"/>
      <c r="C64" s="583"/>
      <c r="D64" s="583"/>
    </row>
    <row r="65" spans="1:2" ht="12.75" customHeight="1" x14ac:dyDescent="0.2">
      <c r="A65" s="384" t="s">
        <v>5</v>
      </c>
      <c r="B65" s="140" t="s">
        <v>74</v>
      </c>
    </row>
    <row r="66" spans="1:2" ht="12.75" customHeight="1" x14ac:dyDescent="0.2">
      <c r="A66" s="384"/>
      <c r="B66" s="140" t="s">
        <v>75</v>
      </c>
    </row>
    <row r="67" spans="1:2" ht="12.75" customHeight="1" x14ac:dyDescent="0.2">
      <c r="A67" s="384" t="s">
        <v>9</v>
      </c>
      <c r="B67" s="140" t="s">
        <v>76</v>
      </c>
    </row>
    <row r="68" spans="1:2" ht="12.75" customHeight="1" x14ac:dyDescent="0.2">
      <c r="A68" s="384"/>
      <c r="B68" s="140" t="s">
        <v>77</v>
      </c>
    </row>
    <row r="69" spans="1:2" ht="12.75" customHeight="1" x14ac:dyDescent="0.2">
      <c r="A69" s="384" t="s">
        <v>37</v>
      </c>
      <c r="B69" s="140" t="s">
        <v>78</v>
      </c>
    </row>
    <row r="70" spans="1:2" ht="12.75" customHeight="1" x14ac:dyDescent="0.2">
      <c r="A70" s="384"/>
      <c r="B70" s="140" t="s">
        <v>79</v>
      </c>
    </row>
    <row r="71" spans="1:2" ht="12.75" customHeight="1" x14ac:dyDescent="0.2">
      <c r="A71" s="384" t="s">
        <v>40</v>
      </c>
      <c r="B71" s="140" t="s">
        <v>80</v>
      </c>
    </row>
    <row r="72" spans="1:2" x14ac:dyDescent="0.2">
      <c r="A72" s="384"/>
      <c r="B72" s="140"/>
    </row>
    <row r="73" spans="1:2" x14ac:dyDescent="0.2">
      <c r="A73" s="583" t="s">
        <v>376</v>
      </c>
      <c r="B73" s="583"/>
    </row>
    <row r="74" spans="1:2" x14ac:dyDescent="0.2">
      <c r="A74" s="384" t="s">
        <v>5</v>
      </c>
      <c r="B74" s="140" t="s">
        <v>81</v>
      </c>
    </row>
    <row r="75" spans="1:2" x14ac:dyDescent="0.2">
      <c r="A75" s="384"/>
      <c r="B75" s="140" t="s">
        <v>82</v>
      </c>
    </row>
    <row r="76" spans="1:2" x14ac:dyDescent="0.2">
      <c r="A76" s="384" t="s">
        <v>9</v>
      </c>
      <c r="B76" s="140" t="s">
        <v>83</v>
      </c>
    </row>
    <row r="77" spans="1:2" x14ac:dyDescent="0.2">
      <c r="A77" s="384"/>
      <c r="B77" s="140" t="s">
        <v>84</v>
      </c>
    </row>
    <row r="78" spans="1:2" x14ac:dyDescent="0.2">
      <c r="A78" s="384" t="s">
        <v>37</v>
      </c>
      <c r="B78" s="140" t="s">
        <v>85</v>
      </c>
    </row>
    <row r="79" spans="1:2" x14ac:dyDescent="0.2">
      <c r="A79" s="384"/>
      <c r="B79" s="140" t="s">
        <v>86</v>
      </c>
    </row>
    <row r="80" spans="1:2" x14ac:dyDescent="0.2">
      <c r="A80" s="384" t="s">
        <v>40</v>
      </c>
      <c r="B80" s="140" t="s">
        <v>87</v>
      </c>
    </row>
    <row r="81" spans="1:3" x14ac:dyDescent="0.2">
      <c r="A81" s="384"/>
      <c r="B81" s="140" t="s">
        <v>88</v>
      </c>
      <c r="C81" s="140"/>
    </row>
    <row r="82" spans="1:3" ht="12.75" customHeight="1" x14ac:dyDescent="0.2">
      <c r="A82" s="384" t="s">
        <v>43</v>
      </c>
      <c r="B82" s="140" t="s">
        <v>89</v>
      </c>
      <c r="C82" s="140"/>
    </row>
    <row r="83" spans="1:3" ht="12.75" customHeight="1" x14ac:dyDescent="0.2">
      <c r="A83" s="140"/>
      <c r="B83" s="140" t="s">
        <v>90</v>
      </c>
      <c r="C83" s="140"/>
    </row>
    <row r="84" spans="1:3" x14ac:dyDescent="0.2">
      <c r="A84" s="384"/>
      <c r="B84" s="140"/>
      <c r="C84" s="140"/>
    </row>
    <row r="85" spans="1:3" x14ac:dyDescent="0.2">
      <c r="A85" s="583" t="s">
        <v>377</v>
      </c>
      <c r="B85" s="583"/>
      <c r="C85" s="583"/>
    </row>
    <row r="86" spans="1:3" x14ac:dyDescent="0.2">
      <c r="A86" s="384" t="s">
        <v>5</v>
      </c>
      <c r="B86" s="140" t="s">
        <v>91</v>
      </c>
      <c r="C86" s="140"/>
    </row>
    <row r="87" spans="1:3" x14ac:dyDescent="0.2">
      <c r="A87" s="384" t="s">
        <v>9</v>
      </c>
      <c r="B87" s="140" t="s">
        <v>92</v>
      </c>
      <c r="C87" s="140"/>
    </row>
    <row r="88" spans="1:3" x14ac:dyDescent="0.2">
      <c r="A88" s="384" t="s">
        <v>37</v>
      </c>
      <c r="B88" s="140" t="s">
        <v>93</v>
      </c>
      <c r="C88" s="140"/>
    </row>
    <row r="89" spans="1:3" x14ac:dyDescent="0.2">
      <c r="A89" s="140"/>
      <c r="B89" s="140" t="s">
        <v>94</v>
      </c>
      <c r="C89" s="140"/>
    </row>
    <row r="90" spans="1:3" x14ac:dyDescent="0.2">
      <c r="A90" s="140"/>
      <c r="B90" s="140" t="s">
        <v>95</v>
      </c>
      <c r="C90" s="140"/>
    </row>
    <row r="91" spans="1:3" x14ac:dyDescent="0.2">
      <c r="A91" s="140"/>
      <c r="B91" s="140" t="s">
        <v>96</v>
      </c>
      <c r="C91" s="140"/>
    </row>
    <row r="92" spans="1:3" x14ac:dyDescent="0.2">
      <c r="A92" s="384" t="s">
        <v>40</v>
      </c>
      <c r="B92" s="140" t="s">
        <v>97</v>
      </c>
      <c r="C92" s="140"/>
    </row>
    <row r="93" spans="1:3" x14ac:dyDescent="0.2">
      <c r="A93" s="384"/>
      <c r="B93" s="5" t="s">
        <v>98</v>
      </c>
      <c r="C93" s="140"/>
    </row>
    <row r="94" spans="1:3" s="140" customFormat="1" x14ac:dyDescent="0.2">
      <c r="A94" s="384" t="s">
        <v>43</v>
      </c>
      <c r="B94" s="140" t="s">
        <v>378</v>
      </c>
    </row>
    <row r="95" spans="1:3" s="140" customFormat="1" x14ac:dyDescent="0.2">
      <c r="A95" s="384"/>
      <c r="B95" s="5" t="s">
        <v>379</v>
      </c>
    </row>
    <row r="96" spans="1:3" s="140" customFormat="1" x14ac:dyDescent="0.2">
      <c r="A96" s="384" t="s">
        <v>63</v>
      </c>
      <c r="B96" s="140" t="s">
        <v>380</v>
      </c>
    </row>
    <row r="97" spans="1:10" ht="12.75" customHeight="1" x14ac:dyDescent="0.2">
      <c r="A97" s="140"/>
      <c r="B97" s="140"/>
      <c r="C97" s="140"/>
      <c r="D97" s="140"/>
      <c r="E97" s="140"/>
      <c r="F97" s="140"/>
      <c r="G97" s="140"/>
      <c r="H97" s="140"/>
      <c r="I97" s="140"/>
      <c r="J97" s="140"/>
    </row>
    <row r="98" spans="1:10" x14ac:dyDescent="0.2">
      <c r="A98" s="449" t="s">
        <v>99</v>
      </c>
      <c r="B98" s="140"/>
      <c r="C98" s="140"/>
      <c r="D98" s="140"/>
      <c r="E98" s="140"/>
      <c r="F98" s="140"/>
      <c r="G98" s="140"/>
      <c r="H98" s="140"/>
      <c r="I98" s="140"/>
      <c r="J98" s="140"/>
    </row>
    <row r="99" spans="1:10" x14ac:dyDescent="0.2">
      <c r="A99" s="140"/>
      <c r="B99" s="140" t="s">
        <v>100</v>
      </c>
      <c r="C99" s="140"/>
      <c r="D99" s="140"/>
      <c r="E99" s="140"/>
      <c r="F99" s="140"/>
      <c r="G99" s="140"/>
      <c r="H99" s="140"/>
      <c r="I99" s="140"/>
      <c r="J99" s="140"/>
    </row>
    <row r="101" spans="1:10" x14ac:dyDescent="0.2">
      <c r="A101" s="359" t="s">
        <v>384</v>
      </c>
      <c r="B101" s="265"/>
      <c r="C101" s="266"/>
      <c r="D101" s="139"/>
      <c r="E101" s="139"/>
      <c r="F101" s="139"/>
      <c r="G101" s="139"/>
      <c r="H101" s="140"/>
      <c r="I101" s="140"/>
      <c r="J101" s="140"/>
    </row>
    <row r="102" spans="1:10" x14ac:dyDescent="0.2">
      <c r="A102" s="588" t="s">
        <v>101</v>
      </c>
      <c r="B102" s="588"/>
      <c r="C102" s="141"/>
      <c r="D102" s="140"/>
      <c r="E102" s="141"/>
      <c r="F102" s="141"/>
      <c r="G102" s="141"/>
      <c r="H102" s="140"/>
      <c r="I102" s="140"/>
      <c r="J102" s="140"/>
    </row>
    <row r="103" spans="1:10" x14ac:dyDescent="0.2">
      <c r="A103" s="142" t="s">
        <v>102</v>
      </c>
      <c r="B103" s="140"/>
      <c r="C103" s="141"/>
      <c r="D103" s="140"/>
      <c r="E103" s="141"/>
      <c r="F103" s="141"/>
      <c r="G103" s="141"/>
      <c r="H103" s="140"/>
      <c r="I103" s="140"/>
      <c r="J103" s="140"/>
    </row>
    <row r="104" spans="1:10" x14ac:dyDescent="0.2">
      <c r="A104" s="147">
        <f ca="1">TODAY()</f>
        <v>43479</v>
      </c>
      <c r="B104" s="141"/>
      <c r="C104" s="141"/>
      <c r="D104" s="141"/>
      <c r="E104" s="141"/>
      <c r="F104" s="143"/>
      <c r="G104" s="141"/>
      <c r="H104" s="140"/>
      <c r="I104" s="140"/>
      <c r="J104" s="140"/>
    </row>
    <row r="105" spans="1:10" customFormat="1" x14ac:dyDescent="0.2">
      <c r="A105" t="s">
        <v>103</v>
      </c>
    </row>
    <row r="106" spans="1:10" ht="15.6" customHeight="1" x14ac:dyDescent="0.2">
      <c r="A106" s="589" t="s">
        <v>385</v>
      </c>
      <c r="B106" s="589"/>
      <c r="C106" s="589"/>
      <c r="D106" s="589"/>
      <c r="E106" s="589"/>
      <c r="F106" s="589"/>
      <c r="G106" s="589"/>
      <c r="H106" s="589"/>
      <c r="I106" s="576"/>
      <c r="J106" s="576"/>
    </row>
    <row r="107" spans="1:10" ht="15.6" customHeight="1" x14ac:dyDescent="0.2">
      <c r="A107" s="589"/>
      <c r="B107" s="589"/>
      <c r="C107" s="589"/>
      <c r="D107" s="589"/>
      <c r="E107" s="589"/>
      <c r="F107" s="589"/>
      <c r="G107" s="589"/>
      <c r="H107" s="589"/>
      <c r="I107" s="576"/>
      <c r="J107" s="576"/>
    </row>
  </sheetData>
  <sheetProtection sheet="1" objects="1" scenarios="1"/>
  <mergeCells count="17">
    <mergeCell ref="A64:D64"/>
    <mergeCell ref="A73:B73"/>
    <mergeCell ref="A85:C85"/>
    <mergeCell ref="F42:I42"/>
    <mergeCell ref="A102:B102"/>
    <mergeCell ref="A53:B53"/>
    <mergeCell ref="A106:H107"/>
    <mergeCell ref="A3:H3"/>
    <mergeCell ref="A5:E5"/>
    <mergeCell ref="A6:D6"/>
    <mergeCell ref="B41:D41"/>
    <mergeCell ref="B42:E42"/>
    <mergeCell ref="F41:H41"/>
    <mergeCell ref="A8:B8"/>
    <mergeCell ref="C10:F10"/>
    <mergeCell ref="A20:B20"/>
    <mergeCell ref="A35:B35"/>
  </mergeCells>
  <phoneticPr fontId="0" type="noConversion"/>
  <hyperlinks>
    <hyperlink ref="B25" r:id="rId1"/>
    <hyperlink ref="B24" r:id="rId2"/>
    <hyperlink ref="B41" r:id="rId3"/>
    <hyperlink ref="B42" r:id="rId4"/>
    <hyperlink ref="A3:B3" r:id="rId5" display="Estimating the Field Capacity of Farm Machines"/>
    <hyperlink ref="A3" r:id="rId6" display="Learn in the Financial Information section"/>
    <hyperlink ref="A102" r:id="rId7"/>
    <hyperlink ref="F41" r:id="rId8"/>
    <hyperlink ref="F42" r:id="rId9"/>
    <hyperlink ref="A20:B20" location="Livestock!A1" display=" 2. Livestock"/>
    <hyperlink ref="A35:B35" location="Crops!A1" display=" 3. Crops"/>
    <hyperlink ref="A53:B53" location="Overhead!A1" display=" 4. Overhead"/>
    <hyperlink ref="A64:D64" location="'Capital Assets'!A1" display=" 5. Capital Assets Sales and Purchases"/>
    <hyperlink ref="A73:B73" location="Financing!A1" display=" 6. Financing"/>
    <hyperlink ref="A85:C85" location="'Whole Farm Budget'!A1" display=" 7. Whole Farm Budget"/>
    <hyperlink ref="A3:H3" r:id="rId10" display="See File C3-15, Twelve Steps to Cash Flow Budgeting, for more information."/>
  </hyperlinks>
  <pageMargins left="0.75" right="0.75" top="0.75" bottom="0.75" header="0.5" footer="0.5"/>
  <pageSetup scale="50" orientation="portrait" r:id="rId11"/>
  <headerFooter alignWithMargins="0">
    <oddHeader>&amp;LIowa State University Extension and Outreach&amp;RAg Decision Maker File C3-15</oddHeader>
    <oddFooter>&amp;Lhttp://www.extension.iastate.edu/agdm/wholefarm/xls/c3-15cashflowbudget.xlsx&amp;R&amp;A</oddFooter>
  </headerFooter>
  <rowBreaks count="1" manualBreakCount="1">
    <brk id="72" max="10" man="1"/>
  </rowBreaks>
  <drawing r:id="rId12"/>
  <legacyDrawing r:id="rId1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61"/>
  <sheetViews>
    <sheetView showGridLines="0" zoomScaleNormal="100" workbookViewId="0"/>
  </sheetViews>
  <sheetFormatPr defaultRowHeight="12.75" x14ac:dyDescent="0.2"/>
  <cols>
    <col min="1" max="1" width="1.7109375" style="260" customWidth="1"/>
    <col min="2" max="2" width="1.7109375" customWidth="1"/>
    <col min="3" max="3" width="35.7109375" customWidth="1"/>
    <col min="4" max="15" width="10.7109375" customWidth="1"/>
  </cols>
  <sheetData>
    <row r="1" spans="1:13" s="259" customFormat="1" ht="18.75" thickBot="1" x14ac:dyDescent="0.3">
      <c r="C1" s="259" t="s">
        <v>104</v>
      </c>
    </row>
    <row r="2" spans="1:13" s="158" customFormat="1" ht="15.75" thickTop="1" x14ac:dyDescent="0.25">
      <c r="A2" s="458"/>
      <c r="B2" s="157"/>
      <c r="C2" s="261" t="s">
        <v>1</v>
      </c>
    </row>
    <row r="3" spans="1:13" s="155" customFormat="1" x14ac:dyDescent="0.2">
      <c r="A3" s="458"/>
      <c r="B3" s="159"/>
      <c r="C3" s="579" t="s">
        <v>3</v>
      </c>
      <c r="D3" s="579"/>
      <c r="E3" s="579"/>
      <c r="F3" s="579"/>
      <c r="G3" s="144"/>
      <c r="H3" s="144"/>
      <c r="I3" s="160"/>
      <c r="J3" s="160"/>
      <c r="K3" s="160"/>
      <c r="L3" s="160"/>
      <c r="M3" s="160"/>
    </row>
    <row r="4" spans="1:13" x14ac:dyDescent="0.2">
      <c r="A4" s="458"/>
      <c r="B4" s="26"/>
      <c r="C4" s="137" t="s">
        <v>4</v>
      </c>
      <c r="D4" s="138"/>
      <c r="E4" s="135"/>
    </row>
    <row r="5" spans="1:13" ht="15.75" thickBot="1" x14ac:dyDescent="0.25">
      <c r="A5" s="458"/>
      <c r="B5" s="26"/>
      <c r="C5" s="96"/>
    </row>
    <row r="6" spans="1:13" ht="13.5" thickBot="1" x14ac:dyDescent="0.25">
      <c r="A6" s="458"/>
      <c r="B6" s="26"/>
      <c r="C6" s="12"/>
      <c r="D6" s="151">
        <f>'Getting Started'!C10</f>
        <v>0</v>
      </c>
      <c r="E6" s="150"/>
      <c r="F6" s="150"/>
      <c r="G6" s="45"/>
      <c r="H6" s="47">
        <f>'Getting Started'!C11</f>
        <v>0</v>
      </c>
      <c r="I6" s="45"/>
      <c r="J6" s="48"/>
    </row>
    <row r="7" spans="1:13" ht="13.5" thickBot="1" x14ac:dyDescent="0.25">
      <c r="A7" s="458"/>
      <c r="B7" s="26"/>
      <c r="C7" s="12"/>
      <c r="D7" s="99"/>
      <c r="E7" s="6"/>
      <c r="F7" s="6"/>
      <c r="G7" s="6"/>
      <c r="H7" s="71"/>
      <c r="I7" s="6"/>
      <c r="J7" s="6"/>
      <c r="K7" s="12"/>
    </row>
    <row r="8" spans="1:13" ht="13.5" thickBot="1" x14ac:dyDescent="0.25">
      <c r="A8" s="458"/>
      <c r="B8" s="26"/>
      <c r="C8" s="97" t="s">
        <v>105</v>
      </c>
      <c r="D8" s="274">
        <v>1</v>
      </c>
      <c r="E8" s="275">
        <v>2</v>
      </c>
      <c r="F8" s="275">
        <v>3</v>
      </c>
      <c r="G8" s="275">
        <v>4</v>
      </c>
      <c r="H8" s="275">
        <v>5</v>
      </c>
      <c r="I8" s="275">
        <v>6</v>
      </c>
      <c r="J8" s="98">
        <v>7</v>
      </c>
      <c r="K8" s="146" t="s">
        <v>106</v>
      </c>
      <c r="L8" s="22"/>
    </row>
    <row r="9" spans="1:13" x14ac:dyDescent="0.2">
      <c r="A9" s="458"/>
      <c r="B9" s="26"/>
      <c r="C9" s="12" t="s">
        <v>107</v>
      </c>
      <c r="D9" s="372"/>
      <c r="E9" s="373"/>
      <c r="F9" s="373"/>
      <c r="G9" s="273"/>
      <c r="H9" s="273"/>
      <c r="I9" s="273"/>
      <c r="J9" s="254"/>
      <c r="K9" s="597" t="s">
        <v>33</v>
      </c>
      <c r="L9" s="597"/>
      <c r="M9" s="597"/>
    </row>
    <row r="10" spans="1:13" x14ac:dyDescent="0.2">
      <c r="A10" s="458"/>
      <c r="B10" s="26"/>
      <c r="C10" s="12" t="s">
        <v>108</v>
      </c>
      <c r="D10" s="374"/>
      <c r="E10" s="375"/>
      <c r="F10" s="375"/>
      <c r="G10" s="255"/>
      <c r="H10" s="255"/>
      <c r="I10" s="255"/>
      <c r="J10" s="256"/>
      <c r="K10" s="597" t="s">
        <v>34</v>
      </c>
      <c r="L10" s="597"/>
      <c r="M10" s="597"/>
    </row>
    <row r="11" spans="1:13" ht="13.5" thickBot="1" x14ac:dyDescent="0.25">
      <c r="A11" s="458"/>
      <c r="B11" s="26"/>
      <c r="C11" s="12" t="s">
        <v>109</v>
      </c>
      <c r="D11" s="68"/>
      <c r="E11" s="69"/>
      <c r="F11" s="69"/>
      <c r="G11" s="69"/>
      <c r="H11" s="69"/>
      <c r="I11" s="69"/>
      <c r="J11" s="70"/>
      <c r="K11" s="598"/>
      <c r="L11" s="598"/>
      <c r="M11" s="598"/>
    </row>
    <row r="12" spans="1:13" x14ac:dyDescent="0.2">
      <c r="A12" s="458"/>
      <c r="B12" s="26"/>
      <c r="C12" s="23" t="s">
        <v>110</v>
      </c>
      <c r="D12" s="67"/>
      <c r="E12" s="67"/>
      <c r="F12" s="67"/>
      <c r="G12" s="67"/>
      <c r="H12" s="67"/>
      <c r="I12" s="67"/>
      <c r="J12" s="145"/>
      <c r="K12" s="21"/>
      <c r="L12" s="21"/>
      <c r="M12" s="21"/>
    </row>
    <row r="13" spans="1:13" ht="13.5" thickBot="1" x14ac:dyDescent="0.25">
      <c r="A13" s="458"/>
      <c r="B13" s="26"/>
      <c r="C13" s="65" t="s">
        <v>111</v>
      </c>
      <c r="D13" s="12"/>
      <c r="E13" s="12"/>
      <c r="F13" s="12"/>
      <c r="G13" s="12"/>
      <c r="H13" s="12"/>
      <c r="I13" s="12"/>
      <c r="J13" s="12"/>
      <c r="K13" s="23"/>
      <c r="L13" s="23"/>
      <c r="M13" s="23"/>
    </row>
    <row r="14" spans="1:13" x14ac:dyDescent="0.2">
      <c r="A14" s="458"/>
      <c r="B14" s="26"/>
      <c r="C14" s="12" t="s">
        <v>112</v>
      </c>
      <c r="D14" s="444"/>
      <c r="E14" s="445"/>
      <c r="F14" s="446"/>
      <c r="G14" s="445"/>
      <c r="H14" s="445"/>
      <c r="I14" s="445"/>
      <c r="J14" s="445"/>
      <c r="K14" s="279"/>
      <c r="L14" s="23"/>
      <c r="M14" s="23"/>
    </row>
    <row r="15" spans="1:13" x14ac:dyDescent="0.2">
      <c r="A15" s="458"/>
      <c r="B15" s="26"/>
      <c r="C15" s="12" t="s">
        <v>364</v>
      </c>
      <c r="D15" s="59"/>
      <c r="E15" s="28"/>
      <c r="F15" s="28"/>
      <c r="G15" s="28"/>
      <c r="H15" s="28"/>
      <c r="I15" s="28"/>
      <c r="J15" s="28"/>
      <c r="K15" s="176"/>
      <c r="L15" s="23"/>
      <c r="M15" s="23"/>
    </row>
    <row r="16" spans="1:13" x14ac:dyDescent="0.2">
      <c r="B16" s="26"/>
      <c r="C16" s="12" t="s">
        <v>365</v>
      </c>
      <c r="D16" s="64"/>
      <c r="E16" s="29"/>
      <c r="F16" s="29"/>
      <c r="G16" s="29"/>
      <c r="H16" s="29"/>
      <c r="I16" s="29"/>
      <c r="J16" s="29"/>
      <c r="K16" s="294"/>
    </row>
    <row r="17" spans="2:13" x14ac:dyDescent="0.2">
      <c r="B17" s="26"/>
      <c r="C17" s="12" t="s">
        <v>113</v>
      </c>
      <c r="D17" s="59"/>
      <c r="E17" s="28"/>
      <c r="F17" s="28"/>
      <c r="G17" s="28"/>
      <c r="H17" s="28"/>
      <c r="I17" s="28"/>
      <c r="J17" s="28"/>
      <c r="K17" s="176"/>
    </row>
    <row r="18" spans="2:13" x14ac:dyDescent="0.2">
      <c r="B18" s="26"/>
      <c r="C18" s="12" t="s">
        <v>366</v>
      </c>
      <c r="D18" s="59"/>
      <c r="E18" s="28"/>
      <c r="F18" s="28"/>
      <c r="G18" s="28"/>
      <c r="H18" s="28"/>
      <c r="I18" s="28"/>
      <c r="J18" s="28"/>
      <c r="K18" s="176"/>
    </row>
    <row r="19" spans="2:13" x14ac:dyDescent="0.2">
      <c r="B19" s="26"/>
      <c r="C19" s="12" t="s">
        <v>367</v>
      </c>
      <c r="D19" s="64"/>
      <c r="E19" s="29"/>
      <c r="F19" s="29"/>
      <c r="G19" s="29"/>
      <c r="H19" s="29"/>
      <c r="I19" s="29"/>
      <c r="J19" s="29"/>
      <c r="K19" s="294"/>
    </row>
    <row r="20" spans="2:13" x14ac:dyDescent="0.2">
      <c r="B20" s="26"/>
      <c r="C20" s="385" t="s">
        <v>368</v>
      </c>
      <c r="D20" s="447"/>
      <c r="E20" s="27"/>
      <c r="F20" s="27"/>
      <c r="G20" s="27"/>
      <c r="H20" s="27"/>
      <c r="I20" s="27"/>
      <c r="J20" s="27"/>
      <c r="K20" s="295"/>
      <c r="L20" s="15"/>
      <c r="M20" s="15"/>
    </row>
    <row r="21" spans="2:13" x14ac:dyDescent="0.2">
      <c r="B21" s="133"/>
      <c r="C21" s="12" t="s">
        <v>369</v>
      </c>
      <c r="D21" s="64"/>
      <c r="E21" s="29"/>
      <c r="F21" s="29"/>
      <c r="G21" s="29"/>
      <c r="H21" s="29"/>
      <c r="I21" s="29"/>
      <c r="J21" s="29"/>
      <c r="K21" s="463" t="s">
        <v>114</v>
      </c>
      <c r="L21" s="24"/>
      <c r="M21" s="24"/>
    </row>
    <row r="22" spans="2:13" x14ac:dyDescent="0.2">
      <c r="B22" s="133"/>
      <c r="C22" s="12" t="s">
        <v>115</v>
      </c>
      <c r="D22" s="521">
        <f>(D14*D15*D16)+(D17*D18*D19)+(D20*D21)</f>
        <v>0</v>
      </c>
      <c r="E22" s="522">
        <f t="shared" ref="E22:J22" si="0">(E14*E15*E16)+(E17*E18*E19)+(E20*E21)</f>
        <v>0</v>
      </c>
      <c r="F22" s="522">
        <f t="shared" si="0"/>
        <v>0</v>
      </c>
      <c r="G22" s="522">
        <f t="shared" si="0"/>
        <v>0</v>
      </c>
      <c r="H22" s="522">
        <f t="shared" si="0"/>
        <v>0</v>
      </c>
      <c r="I22" s="522">
        <f t="shared" si="0"/>
        <v>0</v>
      </c>
      <c r="J22" s="522">
        <f t="shared" si="0"/>
        <v>0</v>
      </c>
      <c r="K22" s="464" t="s">
        <v>116</v>
      </c>
      <c r="L22" s="25"/>
      <c r="M22" s="25"/>
    </row>
    <row r="23" spans="2:13" ht="13.5" thickBot="1" x14ac:dyDescent="0.25">
      <c r="B23" s="133"/>
      <c r="C23" s="23" t="s">
        <v>117</v>
      </c>
      <c r="D23" s="523">
        <f>D11*D22</f>
        <v>0</v>
      </c>
      <c r="E23" s="524">
        <f t="shared" ref="E23:J23" si="1">E11*E22</f>
        <v>0</v>
      </c>
      <c r="F23" s="524">
        <f t="shared" si="1"/>
        <v>0</v>
      </c>
      <c r="G23" s="524">
        <f t="shared" si="1"/>
        <v>0</v>
      </c>
      <c r="H23" s="524">
        <f t="shared" si="1"/>
        <v>0</v>
      </c>
      <c r="I23" s="524">
        <f t="shared" si="1"/>
        <v>0</v>
      </c>
      <c r="J23" s="524">
        <f t="shared" si="1"/>
        <v>0</v>
      </c>
      <c r="K23" s="525">
        <f>SUM(D23:J23)</f>
        <v>0</v>
      </c>
      <c r="L23" s="25"/>
      <c r="M23" s="25"/>
    </row>
    <row r="24" spans="2:13" x14ac:dyDescent="0.2">
      <c r="B24" s="133"/>
      <c r="C24" s="12"/>
      <c r="D24" s="12"/>
      <c r="E24" s="12"/>
      <c r="F24" s="12"/>
      <c r="G24" s="12"/>
      <c r="H24" s="12"/>
      <c r="I24" s="12"/>
      <c r="J24" s="12"/>
      <c r="K24" s="23"/>
      <c r="L24" s="23"/>
      <c r="M24" s="23"/>
    </row>
    <row r="25" spans="2:13" ht="13.5" thickBot="1" x14ac:dyDescent="0.25">
      <c r="B25" s="133"/>
      <c r="C25" s="65" t="s">
        <v>118</v>
      </c>
      <c r="D25" s="12"/>
      <c r="E25" s="12"/>
      <c r="F25" s="12"/>
      <c r="G25" s="12"/>
      <c r="H25" s="12"/>
      <c r="I25" s="12"/>
      <c r="J25" s="12"/>
      <c r="K25" s="23"/>
      <c r="L25" s="23"/>
      <c r="M25" s="21"/>
    </row>
    <row r="26" spans="2:13" x14ac:dyDescent="0.2">
      <c r="B26" s="26"/>
      <c r="C26" s="12" t="s">
        <v>107</v>
      </c>
      <c r="D26" s="281">
        <f>D9</f>
        <v>0</v>
      </c>
      <c r="E26" s="282">
        <f t="shared" ref="E26:J26" si="2">E9</f>
        <v>0</v>
      </c>
      <c r="F26" s="282">
        <f t="shared" si="2"/>
        <v>0</v>
      </c>
      <c r="G26" s="282">
        <f t="shared" si="2"/>
        <v>0</v>
      </c>
      <c r="H26" s="282">
        <f t="shared" si="2"/>
        <v>0</v>
      </c>
      <c r="I26" s="282">
        <f t="shared" si="2"/>
        <v>0</v>
      </c>
      <c r="J26" s="296">
        <f t="shared" si="2"/>
        <v>0</v>
      </c>
      <c r="K26" s="299"/>
      <c r="L26" s="23"/>
      <c r="M26" s="21"/>
    </row>
    <row r="27" spans="2:13" x14ac:dyDescent="0.2">
      <c r="B27" s="26"/>
      <c r="C27" s="23" t="s">
        <v>119</v>
      </c>
      <c r="D27" s="284">
        <f>D10</f>
        <v>0</v>
      </c>
      <c r="E27" s="278">
        <f t="shared" ref="E27:J27" si="3">E10</f>
        <v>0</v>
      </c>
      <c r="F27" s="278">
        <f t="shared" si="3"/>
        <v>0</v>
      </c>
      <c r="G27" s="278">
        <f t="shared" si="3"/>
        <v>0</v>
      </c>
      <c r="H27" s="278">
        <f t="shared" si="3"/>
        <v>0</v>
      </c>
      <c r="I27" s="278">
        <f t="shared" si="3"/>
        <v>0</v>
      </c>
      <c r="J27" s="297">
        <f t="shared" si="3"/>
        <v>0</v>
      </c>
      <c r="K27" s="300"/>
      <c r="L27" s="23"/>
      <c r="M27" s="21"/>
    </row>
    <row r="28" spans="2:13" x14ac:dyDescent="0.2">
      <c r="B28" s="26"/>
      <c r="C28" s="12" t="s">
        <v>360</v>
      </c>
      <c r="D28" s="599" t="s">
        <v>370</v>
      </c>
      <c r="E28" s="595"/>
      <c r="F28" s="595"/>
      <c r="G28" s="595"/>
      <c r="H28" s="595"/>
      <c r="I28" s="595"/>
      <c r="J28" s="595"/>
      <c r="K28" s="300"/>
      <c r="L28" s="23"/>
      <c r="M28" s="21"/>
    </row>
    <row r="29" spans="2:13" x14ac:dyDescent="0.2">
      <c r="B29" s="26"/>
      <c r="C29" s="23" t="s">
        <v>361</v>
      </c>
      <c r="D29" s="501"/>
      <c r="E29" s="502"/>
      <c r="F29" s="502"/>
      <c r="G29" s="502"/>
      <c r="H29" s="502"/>
      <c r="I29" s="502"/>
      <c r="J29" s="503"/>
      <c r="K29" s="465"/>
      <c r="L29" s="23"/>
      <c r="M29" s="23"/>
    </row>
    <row r="30" spans="2:13" x14ac:dyDescent="0.2">
      <c r="B30" s="26"/>
      <c r="C30" s="23" t="s">
        <v>362</v>
      </c>
      <c r="D30" s="501"/>
      <c r="E30" s="502"/>
      <c r="F30" s="504"/>
      <c r="G30" s="502"/>
      <c r="H30" s="502"/>
      <c r="I30" s="502"/>
      <c r="J30" s="503"/>
      <c r="K30" s="465" t="s">
        <v>114</v>
      </c>
      <c r="L30" s="23"/>
      <c r="M30" s="23"/>
    </row>
    <row r="31" spans="2:13" x14ac:dyDescent="0.2">
      <c r="B31" s="26"/>
      <c r="C31" s="23" t="s">
        <v>363</v>
      </c>
      <c r="D31" s="64"/>
      <c r="E31" s="29"/>
      <c r="F31" s="29"/>
      <c r="G31" s="28"/>
      <c r="H31" s="28"/>
      <c r="I31" s="28"/>
      <c r="J31" s="173"/>
      <c r="K31" s="465" t="s">
        <v>120</v>
      </c>
      <c r="L31" s="23"/>
      <c r="M31" s="23"/>
    </row>
    <row r="32" spans="2:13" x14ac:dyDescent="0.2">
      <c r="B32" s="26"/>
      <c r="C32" s="466" t="s">
        <v>121</v>
      </c>
      <c r="D32" s="280">
        <f t="shared" ref="D32:E32" si="4">D29*D30*D31</f>
        <v>0</v>
      </c>
      <c r="E32" s="442">
        <f t="shared" si="4"/>
        <v>0</v>
      </c>
      <c r="F32" s="442">
        <f>F29*F30*F31</f>
        <v>0</v>
      </c>
      <c r="G32" s="442">
        <f t="shared" ref="G32:J32" si="5">G29*G30*G31</f>
        <v>0</v>
      </c>
      <c r="H32" s="442">
        <f t="shared" si="5"/>
        <v>0</v>
      </c>
      <c r="I32" s="442">
        <f t="shared" si="5"/>
        <v>0</v>
      </c>
      <c r="J32" s="442">
        <f t="shared" si="5"/>
        <v>0</v>
      </c>
      <c r="K32" s="526">
        <f>SUMPRODUCT(D32:J32,D$11:J$11)</f>
        <v>0</v>
      </c>
      <c r="L32" s="23"/>
      <c r="M32" s="23"/>
    </row>
    <row r="33" spans="2:13" x14ac:dyDescent="0.2">
      <c r="B33" s="26"/>
      <c r="C33" s="385" t="s">
        <v>122</v>
      </c>
      <c r="D33" s="64"/>
      <c r="E33" s="29"/>
      <c r="F33" s="29"/>
      <c r="G33" s="28"/>
      <c r="H33" s="28"/>
      <c r="I33" s="28"/>
      <c r="J33" s="173"/>
      <c r="K33" s="526">
        <f>SUMPRODUCT(D33:J33,D$11:J$11)</f>
        <v>0</v>
      </c>
      <c r="L33" s="23"/>
      <c r="M33" s="23"/>
    </row>
    <row r="34" spans="2:13" x14ac:dyDescent="0.2">
      <c r="B34" s="26"/>
      <c r="C34" s="385" t="s">
        <v>123</v>
      </c>
      <c r="D34" s="64"/>
      <c r="E34" s="29"/>
      <c r="F34" s="29"/>
      <c r="G34" s="28"/>
      <c r="H34" s="28"/>
      <c r="I34" s="28"/>
      <c r="J34" s="173"/>
      <c r="K34" s="526">
        <f t="shared" ref="K34:K36" si="6">SUMPRODUCT(D34:J34,D$11:J$11)</f>
        <v>0</v>
      </c>
      <c r="L34" s="23"/>
      <c r="M34" s="23"/>
    </row>
    <row r="35" spans="2:13" x14ac:dyDescent="0.2">
      <c r="B35" s="26"/>
      <c r="C35" s="385" t="s">
        <v>124</v>
      </c>
      <c r="D35" s="64"/>
      <c r="E35" s="29"/>
      <c r="F35" s="29"/>
      <c r="G35" s="28"/>
      <c r="H35" s="28"/>
      <c r="I35" s="28"/>
      <c r="J35" s="173"/>
      <c r="K35" s="526">
        <f t="shared" si="6"/>
        <v>0</v>
      </c>
      <c r="L35" s="23"/>
      <c r="M35" s="23"/>
    </row>
    <row r="36" spans="2:13" ht="13.5" thickBot="1" x14ac:dyDescent="0.25">
      <c r="B36" s="26"/>
      <c r="C36" s="385" t="s">
        <v>125</v>
      </c>
      <c r="D36" s="285"/>
      <c r="E36" s="286"/>
      <c r="F36" s="286"/>
      <c r="G36" s="61"/>
      <c r="H36" s="61"/>
      <c r="I36" s="61"/>
      <c r="J36" s="298"/>
      <c r="K36" s="525">
        <f t="shared" si="6"/>
        <v>0</v>
      </c>
      <c r="L36" s="23"/>
      <c r="M36" s="23"/>
    </row>
    <row r="37" spans="2:13" ht="13.5" thickBot="1" x14ac:dyDescent="0.25">
      <c r="D37" s="12"/>
      <c r="E37" s="12"/>
      <c r="F37" s="12"/>
      <c r="G37" s="12"/>
      <c r="H37" s="12"/>
      <c r="I37" s="12"/>
      <c r="J37" s="12"/>
      <c r="K37" s="23"/>
      <c r="L37" s="23"/>
      <c r="M37" s="23"/>
    </row>
    <row r="38" spans="2:13" x14ac:dyDescent="0.2">
      <c r="C38" s="65" t="s">
        <v>126</v>
      </c>
      <c r="D38" s="246"/>
      <c r="E38" s="591" t="s">
        <v>386</v>
      </c>
      <c r="F38" s="592"/>
      <c r="G38" s="592"/>
      <c r="H38" s="592"/>
      <c r="I38" s="592"/>
      <c r="J38" s="593"/>
      <c r="K38" s="283"/>
      <c r="L38" s="23"/>
      <c r="M38" s="23"/>
    </row>
    <row r="39" spans="2:13" x14ac:dyDescent="0.2">
      <c r="C39" s="12"/>
      <c r="D39" s="276" t="s">
        <v>114</v>
      </c>
      <c r="E39" s="293" t="str">
        <f>'Whole Farm Budget'!E$10</f>
        <v>January</v>
      </c>
      <c r="F39" s="278" t="str">
        <f>'Whole Farm Budget'!F10</f>
        <v>March</v>
      </c>
      <c r="G39" s="278" t="str">
        <f>'Whole Farm Budget'!G10</f>
        <v>May</v>
      </c>
      <c r="H39" s="278" t="str">
        <f>'Whole Farm Budget'!H10</f>
        <v>July</v>
      </c>
      <c r="I39" s="278" t="str">
        <f>'Whole Farm Budget'!I10</f>
        <v>September</v>
      </c>
      <c r="J39" s="278" t="str">
        <f>'Whole Farm Budget'!J10</f>
        <v>November</v>
      </c>
      <c r="K39" s="596" t="s">
        <v>127</v>
      </c>
      <c r="L39" s="23"/>
      <c r="M39" s="23"/>
    </row>
    <row r="40" spans="2:13" x14ac:dyDescent="0.2">
      <c r="C40" s="100" t="s">
        <v>128</v>
      </c>
      <c r="D40" s="291" t="s">
        <v>120</v>
      </c>
      <c r="E40" s="293" t="str">
        <f>'Whole Farm Budget'!E$11</f>
        <v>February</v>
      </c>
      <c r="F40" s="278" t="str">
        <f>'Whole Farm Budget'!F11</f>
        <v>April</v>
      </c>
      <c r="G40" s="278" t="str">
        <f>'Whole Farm Budget'!G11</f>
        <v>June</v>
      </c>
      <c r="H40" s="278" t="str">
        <f>'Whole Farm Budget'!H11</f>
        <v>August</v>
      </c>
      <c r="I40" s="278" t="str">
        <f>'Whole Farm Budget'!I11</f>
        <v>October</v>
      </c>
      <c r="J40" s="278" t="str">
        <f>'Whole Farm Budget'!J11</f>
        <v>December</v>
      </c>
      <c r="K40" s="596"/>
      <c r="L40" s="23"/>
      <c r="M40" s="23"/>
    </row>
    <row r="41" spans="2:13" x14ac:dyDescent="0.2">
      <c r="C41" s="12" t="s">
        <v>129</v>
      </c>
      <c r="D41" s="271">
        <f>SUMPRODUCT(D22:J22,D$11:J$11)</f>
        <v>0</v>
      </c>
      <c r="E41" s="288"/>
      <c r="F41" s="288"/>
      <c r="G41" s="288"/>
      <c r="H41" s="288"/>
      <c r="I41" s="288"/>
      <c r="J41" s="288"/>
      <c r="K41" s="290">
        <f>SUM(E41:J41)</f>
        <v>0</v>
      </c>
      <c r="L41" s="160" t="str">
        <f t="shared" ref="L41:L47" si="7">IF(D41&gt;0,IF(SUM(E41:J41)&lt;&gt;1,"Total allocated does not equal 100%&gt;"," ")," ")</f>
        <v xml:space="preserve"> </v>
      </c>
      <c r="M41" s="23"/>
    </row>
    <row r="42" spans="2:13" x14ac:dyDescent="0.2">
      <c r="C42" s="12"/>
      <c r="D42" s="271"/>
      <c r="E42" s="277"/>
      <c r="F42" s="277"/>
      <c r="G42" s="277"/>
      <c r="H42" s="277"/>
      <c r="I42" s="277"/>
      <c r="J42" s="277"/>
      <c r="K42" s="175"/>
      <c r="L42" s="160"/>
      <c r="M42" s="23"/>
    </row>
    <row r="43" spans="2:13" x14ac:dyDescent="0.2">
      <c r="C43" s="12" t="s">
        <v>130</v>
      </c>
      <c r="D43" s="271">
        <f>K32</f>
        <v>0</v>
      </c>
      <c r="E43" s="288"/>
      <c r="F43" s="288"/>
      <c r="G43" s="288"/>
      <c r="H43" s="288"/>
      <c r="I43" s="288"/>
      <c r="J43" s="288"/>
      <c r="K43" s="290">
        <f t="shared" ref="K43:K47" si="8">SUM(E43:J43)</f>
        <v>0</v>
      </c>
      <c r="L43" s="160" t="str">
        <f t="shared" si="7"/>
        <v xml:space="preserve"> </v>
      </c>
      <c r="M43" s="23"/>
    </row>
    <row r="44" spans="2:13" x14ac:dyDescent="0.2">
      <c r="C44" s="12" t="s">
        <v>131</v>
      </c>
      <c r="D44" s="271">
        <f t="shared" ref="D44:D47" si="9">K33</f>
        <v>0</v>
      </c>
      <c r="E44" s="288"/>
      <c r="F44" s="288"/>
      <c r="G44" s="288"/>
      <c r="H44" s="288"/>
      <c r="I44" s="288"/>
      <c r="J44" s="288"/>
      <c r="K44" s="290">
        <f t="shared" si="8"/>
        <v>0</v>
      </c>
      <c r="L44" s="160" t="str">
        <f t="shared" si="7"/>
        <v xml:space="preserve"> </v>
      </c>
      <c r="M44" s="23"/>
    </row>
    <row r="45" spans="2:13" x14ac:dyDescent="0.2">
      <c r="C45" s="12" t="s">
        <v>132</v>
      </c>
      <c r="D45" s="271">
        <f t="shared" si="9"/>
        <v>0</v>
      </c>
      <c r="E45" s="288"/>
      <c r="F45" s="288"/>
      <c r="G45" s="288"/>
      <c r="H45" s="288"/>
      <c r="I45" s="288"/>
      <c r="J45" s="288"/>
      <c r="K45" s="290">
        <f t="shared" si="8"/>
        <v>0</v>
      </c>
      <c r="L45" s="160" t="str">
        <f t="shared" si="7"/>
        <v xml:space="preserve"> </v>
      </c>
      <c r="M45" s="23"/>
    </row>
    <row r="46" spans="2:13" x14ac:dyDescent="0.2">
      <c r="C46" s="12" t="s">
        <v>133</v>
      </c>
      <c r="D46" s="271">
        <f t="shared" si="9"/>
        <v>0</v>
      </c>
      <c r="E46" s="288"/>
      <c r="F46" s="288"/>
      <c r="G46" s="288"/>
      <c r="H46" s="288"/>
      <c r="I46" s="288"/>
      <c r="J46" s="288"/>
      <c r="K46" s="290">
        <f t="shared" si="8"/>
        <v>0</v>
      </c>
      <c r="L46" s="160" t="str">
        <f t="shared" si="7"/>
        <v xml:space="preserve"> </v>
      </c>
      <c r="M46" s="23"/>
    </row>
    <row r="47" spans="2:13" ht="13.5" thickBot="1" x14ac:dyDescent="0.25">
      <c r="C47" s="12" t="s">
        <v>134</v>
      </c>
      <c r="D47" s="253">
        <f t="shared" si="9"/>
        <v>0</v>
      </c>
      <c r="E47" s="376"/>
      <c r="F47" s="376"/>
      <c r="G47" s="376"/>
      <c r="H47" s="376"/>
      <c r="I47" s="376"/>
      <c r="J47" s="376"/>
      <c r="K47" s="292">
        <f t="shared" si="8"/>
        <v>0</v>
      </c>
      <c r="L47" s="160" t="str">
        <f t="shared" si="7"/>
        <v xml:space="preserve"> </v>
      </c>
      <c r="M47" s="23"/>
    </row>
    <row r="48" spans="2:13" x14ac:dyDescent="0.2">
      <c r="C48" s="12"/>
      <c r="D48" s="270"/>
      <c r="E48" s="31"/>
      <c r="F48" s="31"/>
      <c r="G48" s="31"/>
      <c r="H48" s="31"/>
      <c r="I48" s="31"/>
      <c r="J48" s="31"/>
      <c r="K48" s="23"/>
      <c r="L48" s="23"/>
      <c r="M48" s="23"/>
    </row>
    <row r="49" spans="3:14" ht="13.5" thickBot="1" x14ac:dyDescent="0.25">
      <c r="C49" s="65" t="s">
        <v>135</v>
      </c>
      <c r="D49" s="12"/>
      <c r="E49" s="12"/>
      <c r="F49" s="12"/>
      <c r="G49" s="12"/>
      <c r="H49" s="12"/>
      <c r="I49" s="12"/>
      <c r="J49" s="12"/>
      <c r="K49" s="23"/>
      <c r="L49" s="23"/>
      <c r="M49" s="23"/>
    </row>
    <row r="50" spans="3:14" x14ac:dyDescent="0.2">
      <c r="C50" s="12" t="s">
        <v>107</v>
      </c>
      <c r="D50" s="467">
        <f>D9</f>
        <v>0</v>
      </c>
      <c r="E50" s="468">
        <f t="shared" ref="E50:J50" si="10">E9</f>
        <v>0</v>
      </c>
      <c r="F50" s="468">
        <f t="shared" si="10"/>
        <v>0</v>
      </c>
      <c r="G50" s="468">
        <f t="shared" si="10"/>
        <v>0</v>
      </c>
      <c r="H50" s="468">
        <f t="shared" si="10"/>
        <v>0</v>
      </c>
      <c r="I50" s="468">
        <f t="shared" si="10"/>
        <v>0</v>
      </c>
      <c r="J50" s="468">
        <f t="shared" si="10"/>
        <v>0</v>
      </c>
      <c r="K50" s="279"/>
      <c r="L50" s="23"/>
      <c r="M50" s="23"/>
    </row>
    <row r="51" spans="3:14" x14ac:dyDescent="0.2">
      <c r="C51" s="23" t="s">
        <v>119</v>
      </c>
      <c r="D51" s="469">
        <f t="shared" ref="D51:J51" si="11">D10</f>
        <v>0</v>
      </c>
      <c r="E51" s="470">
        <f t="shared" si="11"/>
        <v>0</v>
      </c>
      <c r="F51" s="470">
        <f t="shared" si="11"/>
        <v>0</v>
      </c>
      <c r="G51" s="470">
        <f t="shared" si="11"/>
        <v>0</v>
      </c>
      <c r="H51" s="470">
        <f t="shared" si="11"/>
        <v>0</v>
      </c>
      <c r="I51" s="470">
        <f t="shared" si="11"/>
        <v>0</v>
      </c>
      <c r="J51" s="470">
        <f t="shared" si="11"/>
        <v>0</v>
      </c>
      <c r="K51" s="465" t="s">
        <v>114</v>
      </c>
      <c r="L51" s="23"/>
      <c r="M51" s="23"/>
    </row>
    <row r="52" spans="3:14" x14ac:dyDescent="0.2">
      <c r="C52" s="100" t="s">
        <v>136</v>
      </c>
      <c r="D52" s="594" t="s">
        <v>137</v>
      </c>
      <c r="E52" s="595"/>
      <c r="F52" s="595"/>
      <c r="G52" s="595"/>
      <c r="H52" s="595"/>
      <c r="I52" s="595"/>
      <c r="J52" s="595"/>
      <c r="K52" s="465" t="s">
        <v>120</v>
      </c>
      <c r="L52" s="23"/>
      <c r="M52" s="23"/>
    </row>
    <row r="53" spans="3:14" x14ac:dyDescent="0.2">
      <c r="C53" s="12" t="s">
        <v>138</v>
      </c>
      <c r="D53" s="59"/>
      <c r="E53" s="28"/>
      <c r="F53" s="28"/>
      <c r="G53" s="28"/>
      <c r="H53" s="28"/>
      <c r="I53" s="28"/>
      <c r="J53" s="28"/>
      <c r="K53" s="218">
        <f>SUMPRODUCT(D53:J53,D$11:J$11)</f>
        <v>0</v>
      </c>
      <c r="L53" s="23"/>
      <c r="M53" s="23"/>
    </row>
    <row r="54" spans="3:14" x14ac:dyDescent="0.2">
      <c r="C54" s="12" t="s">
        <v>139</v>
      </c>
      <c r="D54" s="59"/>
      <c r="E54" s="28"/>
      <c r="F54" s="28"/>
      <c r="G54" s="28"/>
      <c r="H54" s="28"/>
      <c r="I54" s="28"/>
      <c r="J54" s="28"/>
      <c r="K54" s="218">
        <f t="shared" ref="K54:K56" si="12">SUMPRODUCT(D54:J54,D$11:J$11)</f>
        <v>0</v>
      </c>
      <c r="L54" s="23"/>
      <c r="M54" s="23"/>
    </row>
    <row r="55" spans="3:14" x14ac:dyDescent="0.2">
      <c r="C55" s="12" t="s">
        <v>140</v>
      </c>
      <c r="D55" s="59"/>
      <c r="E55" s="28"/>
      <c r="F55" s="28"/>
      <c r="G55" s="28"/>
      <c r="H55" s="28"/>
      <c r="I55" s="28"/>
      <c r="J55" s="28"/>
      <c r="K55" s="218">
        <f t="shared" si="12"/>
        <v>0</v>
      </c>
      <c r="L55" s="23"/>
      <c r="M55" s="23"/>
    </row>
    <row r="56" spans="3:14" ht="13.5" thickBot="1" x14ac:dyDescent="0.25">
      <c r="C56" s="12" t="s">
        <v>141</v>
      </c>
      <c r="D56" s="60"/>
      <c r="E56" s="61"/>
      <c r="F56" s="61"/>
      <c r="G56" s="61"/>
      <c r="H56" s="61"/>
      <c r="I56" s="61"/>
      <c r="J56" s="61"/>
      <c r="K56" s="443">
        <f t="shared" si="12"/>
        <v>0</v>
      </c>
      <c r="L56" s="23"/>
      <c r="M56" s="23"/>
    </row>
    <row r="57" spans="3:14" x14ac:dyDescent="0.2">
      <c r="C57" s="12"/>
      <c r="D57" s="31"/>
      <c r="E57" s="31"/>
      <c r="F57" s="31"/>
      <c r="G57" s="31"/>
      <c r="H57" s="31"/>
      <c r="I57" s="31"/>
      <c r="J57" s="31"/>
      <c r="K57" s="301"/>
      <c r="L57" s="23"/>
      <c r="M57" s="23"/>
    </row>
    <row r="58" spans="3:14" x14ac:dyDescent="0.2">
      <c r="C58" s="65"/>
      <c r="D58" s="31"/>
      <c r="E58" s="590"/>
      <c r="F58" s="590"/>
      <c r="G58" s="590"/>
      <c r="H58" s="590"/>
      <c r="I58" s="590"/>
      <c r="J58" s="590"/>
      <c r="K58" s="471"/>
      <c r="L58" s="23"/>
      <c r="M58" s="23"/>
      <c r="N58" s="12"/>
    </row>
    <row r="59" spans="3:14" x14ac:dyDescent="0.2">
      <c r="C59" s="264" t="s">
        <v>142</v>
      </c>
      <c r="D59" s="270"/>
      <c r="K59" s="26"/>
      <c r="L59" s="26"/>
      <c r="M59" s="26"/>
    </row>
    <row r="60" spans="3:14" x14ac:dyDescent="0.2">
      <c r="D60" s="270"/>
      <c r="K60" s="26"/>
      <c r="L60" s="26"/>
      <c r="M60" s="26"/>
    </row>
    <row r="61" spans="3:14" x14ac:dyDescent="0.2">
      <c r="K61" s="26"/>
      <c r="L61" s="26"/>
      <c r="M61" s="26"/>
    </row>
  </sheetData>
  <sheetProtection sheet="1" objects="1" scenarios="1"/>
  <mergeCells count="9">
    <mergeCell ref="E58:J58"/>
    <mergeCell ref="E38:J38"/>
    <mergeCell ref="D52:J52"/>
    <mergeCell ref="K39:K40"/>
    <mergeCell ref="C3:F3"/>
    <mergeCell ref="K9:M9"/>
    <mergeCell ref="K10:M10"/>
    <mergeCell ref="K11:M11"/>
    <mergeCell ref="D28:J28"/>
  </mergeCells>
  <phoneticPr fontId="0" type="noConversion"/>
  <hyperlinks>
    <hyperlink ref="K10" r:id="rId1"/>
    <hyperlink ref="K9" r:id="rId2"/>
    <hyperlink ref="C59" location="Crops!A1" display="Continue to Crop Inputs"/>
  </hyperlinks>
  <pageMargins left="0.75" right="0.75" top="0.75" bottom="0.75" header="0.5" footer="0.5"/>
  <pageSetup scale="74" orientation="portrait" r:id="rId3"/>
  <headerFooter alignWithMargins="0">
    <oddHeader>&amp;LIowa State University Extension and Outreach&amp;RAg Decision Maker File C3-15</oddHeader>
    <oddFooter>&amp;Lhttp://www.extension.iastate.edu/agdm/wholefarm/xls/c3-15cashflowbudget.xlsx&amp;R&amp;A</oddFooter>
  </headerFooter>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fitToPage="1"/>
  </sheetPr>
  <dimension ref="A1:AB103"/>
  <sheetViews>
    <sheetView showGridLines="0" zoomScaleNormal="100" workbookViewId="0">
      <selection activeCell="C1" sqref="C1"/>
    </sheetView>
  </sheetViews>
  <sheetFormatPr defaultColWidth="9.140625" defaultRowHeight="12.75" x14ac:dyDescent="0.2"/>
  <cols>
    <col min="1" max="1" width="1.7109375" style="260" customWidth="1"/>
    <col min="2" max="2" width="1.7109375" customWidth="1"/>
    <col min="3" max="3" width="32.7109375" customWidth="1"/>
    <col min="4" max="19" width="10.7109375" customWidth="1"/>
  </cols>
  <sheetData>
    <row r="1" spans="1:20" s="259" customFormat="1" ht="18.75" thickBot="1" x14ac:dyDescent="0.3">
      <c r="C1" s="259" t="s">
        <v>143</v>
      </c>
    </row>
    <row r="2" spans="1:20" s="158" customFormat="1" ht="15.75" thickTop="1" x14ac:dyDescent="0.25">
      <c r="A2" s="458"/>
      <c r="B2" s="157"/>
      <c r="C2" s="261" t="s">
        <v>1</v>
      </c>
    </row>
    <row r="3" spans="1:20" s="155" customFormat="1" x14ac:dyDescent="0.2">
      <c r="A3" s="458"/>
      <c r="B3" s="159"/>
      <c r="C3" s="156"/>
      <c r="D3" s="160"/>
      <c r="E3" s="160"/>
      <c r="F3" s="160"/>
      <c r="G3" s="160"/>
      <c r="H3" s="160"/>
      <c r="I3" s="160"/>
      <c r="J3" s="160"/>
      <c r="K3" s="160"/>
      <c r="L3" s="160"/>
      <c r="M3" s="160"/>
      <c r="N3" s="160"/>
      <c r="O3" s="160"/>
      <c r="P3" s="160"/>
      <c r="Q3" s="160"/>
      <c r="R3" s="160"/>
      <c r="S3" s="160"/>
      <c r="T3" s="160"/>
    </row>
    <row r="4" spans="1:20" s="160" customFormat="1" x14ac:dyDescent="0.2">
      <c r="A4" s="458"/>
      <c r="B4" s="159"/>
      <c r="C4" s="579" t="s">
        <v>3</v>
      </c>
      <c r="D4" s="579"/>
      <c r="E4" s="579"/>
      <c r="F4" s="579"/>
      <c r="G4" s="144"/>
      <c r="H4" s="144"/>
    </row>
    <row r="5" spans="1:20" s="160" customFormat="1" x14ac:dyDescent="0.2">
      <c r="A5" s="458"/>
      <c r="B5" s="159"/>
      <c r="C5" s="137" t="s">
        <v>4</v>
      </c>
      <c r="D5" s="138"/>
      <c r="E5" s="135"/>
    </row>
    <row r="6" spans="1:20" ht="15.75" thickBot="1" x14ac:dyDescent="0.25">
      <c r="A6" s="458"/>
      <c r="B6" s="26"/>
      <c r="C6" s="43"/>
    </row>
    <row r="7" spans="1:20" ht="13.5" thickBot="1" x14ac:dyDescent="0.25">
      <c r="A7" s="458"/>
      <c r="B7" s="26"/>
      <c r="C7" s="12"/>
      <c r="D7" s="44"/>
      <c r="E7" s="46">
        <f>'Getting Started'!C10</f>
        <v>0</v>
      </c>
      <c r="F7" s="45"/>
      <c r="G7" s="45"/>
      <c r="H7" s="45"/>
      <c r="I7" s="47">
        <f>'Getting Started'!C11</f>
        <v>0</v>
      </c>
      <c r="J7" s="45"/>
      <c r="K7" s="45"/>
      <c r="L7" s="45"/>
      <c r="M7" s="45"/>
      <c r="N7" s="45"/>
      <c r="O7" s="45"/>
      <c r="P7" s="48"/>
    </row>
    <row r="8" spans="1:20" x14ac:dyDescent="0.2">
      <c r="A8" s="458"/>
      <c r="B8" s="26"/>
      <c r="C8" s="12"/>
      <c r="D8" s="12"/>
      <c r="E8" s="97"/>
      <c r="F8" s="12"/>
      <c r="G8" s="12"/>
      <c r="H8" s="12"/>
      <c r="I8" s="65"/>
      <c r="J8" s="12"/>
      <c r="K8" s="12"/>
      <c r="L8" s="12"/>
      <c r="M8" s="12"/>
      <c r="N8" s="12"/>
      <c r="O8" s="12"/>
      <c r="P8" s="12"/>
    </row>
    <row r="9" spans="1:20" ht="13.5" thickBot="1" x14ac:dyDescent="0.25">
      <c r="A9" s="458"/>
      <c r="B9" s="26"/>
      <c r="C9" s="65" t="s">
        <v>144</v>
      </c>
      <c r="D9" s="172"/>
      <c r="E9" s="172"/>
      <c r="F9" s="172"/>
      <c r="G9" s="172"/>
      <c r="H9" s="172"/>
      <c r="I9" s="172"/>
      <c r="J9" s="172"/>
      <c r="K9" s="617"/>
      <c r="L9" s="617"/>
      <c r="M9" s="617"/>
      <c r="N9" s="617"/>
      <c r="O9" s="617"/>
      <c r="P9" s="617"/>
      <c r="Q9" s="12"/>
    </row>
    <row r="10" spans="1:20" x14ac:dyDescent="0.2">
      <c r="A10" s="458"/>
      <c r="B10" s="26"/>
      <c r="C10" s="12" t="s">
        <v>145</v>
      </c>
      <c r="D10" s="535" t="s">
        <v>146</v>
      </c>
      <c r="E10" s="543"/>
      <c r="F10" s="544"/>
      <c r="G10" s="544"/>
      <c r="H10" s="544"/>
      <c r="I10" s="544"/>
      <c r="J10" s="544"/>
      <c r="K10" s="544"/>
      <c r="L10" s="544"/>
      <c r="M10" s="544"/>
      <c r="N10" s="545"/>
      <c r="O10" s="545"/>
      <c r="P10" s="546"/>
      <c r="Q10" s="146" t="s">
        <v>106</v>
      </c>
    </row>
    <row r="11" spans="1:20" x14ac:dyDescent="0.2">
      <c r="A11" s="458"/>
      <c r="B11" s="26"/>
      <c r="C11" s="12" t="s">
        <v>147</v>
      </c>
      <c r="D11" s="534">
        <f>SUM(E11:P11)</f>
        <v>0</v>
      </c>
      <c r="E11" s="547"/>
      <c r="F11" s="548"/>
      <c r="G11" s="548"/>
      <c r="H11" s="548"/>
      <c r="I11" s="548"/>
      <c r="J11" s="548"/>
      <c r="K11" s="548"/>
      <c r="L11" s="548"/>
      <c r="M11" s="548"/>
      <c r="N11" s="549"/>
      <c r="O11" s="549"/>
      <c r="P11" s="550"/>
      <c r="Q11" s="600" t="s">
        <v>51</v>
      </c>
      <c r="R11" s="600"/>
      <c r="S11" s="600"/>
      <c r="T11" s="262"/>
    </row>
    <row r="12" spans="1:20" x14ac:dyDescent="0.2">
      <c r="A12" s="458"/>
      <c r="B12" s="26"/>
      <c r="C12" s="302" t="s">
        <v>148</v>
      </c>
      <c r="D12" s="534"/>
      <c r="E12" s="551"/>
      <c r="F12" s="552"/>
      <c r="G12" s="552"/>
      <c r="H12" s="552"/>
      <c r="I12" s="552"/>
      <c r="J12" s="553"/>
      <c r="K12" s="553"/>
      <c r="L12" s="553"/>
      <c r="M12" s="553"/>
      <c r="N12" s="554"/>
      <c r="O12" s="554"/>
      <c r="P12" s="555"/>
      <c r="Q12" s="451"/>
      <c r="R12" s="451"/>
      <c r="S12" s="451"/>
      <c r="T12" s="262"/>
    </row>
    <row r="13" spans="1:20" x14ac:dyDescent="0.2">
      <c r="A13" s="458"/>
      <c r="B13" s="26"/>
      <c r="C13" s="65" t="s">
        <v>149</v>
      </c>
      <c r="D13" s="536"/>
      <c r="E13" s="400"/>
      <c r="F13" s="385"/>
      <c r="G13" s="385"/>
      <c r="H13" s="385"/>
      <c r="I13" s="385"/>
      <c r="J13" s="385"/>
      <c r="K13" s="385"/>
      <c r="L13" s="385"/>
      <c r="M13" s="385"/>
      <c r="N13" s="385"/>
      <c r="O13" s="385"/>
      <c r="P13" s="556"/>
      <c r="Q13" s="600" t="s">
        <v>53</v>
      </c>
      <c r="R13" s="600"/>
      <c r="S13" s="600"/>
      <c r="T13" s="600"/>
    </row>
    <row r="14" spans="1:20" x14ac:dyDescent="0.2">
      <c r="A14" s="458"/>
      <c r="B14" s="26"/>
      <c r="C14" s="385" t="s">
        <v>352</v>
      </c>
      <c r="D14" s="534">
        <f>SUMPRODUCT(E$11:P$11,E$12:P$12,E14:P14)</f>
        <v>0</v>
      </c>
      <c r="E14" s="557"/>
      <c r="F14" s="460"/>
      <c r="G14" s="460"/>
      <c r="H14" s="460"/>
      <c r="I14" s="460"/>
      <c r="J14" s="460"/>
      <c r="K14" s="460"/>
      <c r="L14" s="460"/>
      <c r="M14" s="460"/>
      <c r="N14" s="460"/>
      <c r="O14" s="460"/>
      <c r="P14" s="558"/>
      <c r="Q14" s="600" t="s">
        <v>52</v>
      </c>
      <c r="R14" s="600"/>
      <c r="S14" s="600"/>
      <c r="T14" s="262"/>
    </row>
    <row r="15" spans="1:20" x14ac:dyDescent="0.2">
      <c r="A15" s="458"/>
      <c r="B15" s="26"/>
      <c r="C15" s="413" t="s">
        <v>353</v>
      </c>
      <c r="D15" s="534">
        <f t="shared" ref="D15:D18" si="0">SUMPRODUCT(E$11:P$11,E$12:P$12,E15:P15)</f>
        <v>0</v>
      </c>
      <c r="E15" s="557"/>
      <c r="F15" s="460"/>
      <c r="G15" s="460"/>
      <c r="H15" s="460"/>
      <c r="I15" s="460"/>
      <c r="J15" s="460"/>
      <c r="K15" s="460"/>
      <c r="L15" s="460"/>
      <c r="M15" s="460"/>
      <c r="N15" s="559"/>
      <c r="O15" s="559"/>
      <c r="P15" s="558"/>
      <c r="Q15" s="457"/>
      <c r="R15" s="457"/>
      <c r="S15" s="457"/>
      <c r="T15" s="262"/>
    </row>
    <row r="16" spans="1:20" x14ac:dyDescent="0.2">
      <c r="A16" s="458"/>
      <c r="B16" s="26"/>
      <c r="C16" s="413" t="s">
        <v>354</v>
      </c>
      <c r="D16" s="534">
        <f t="shared" si="0"/>
        <v>0</v>
      </c>
      <c r="E16" s="557"/>
      <c r="F16" s="460"/>
      <c r="G16" s="460"/>
      <c r="H16" s="460"/>
      <c r="I16" s="460"/>
      <c r="J16" s="460"/>
      <c r="K16" s="460"/>
      <c r="L16" s="460"/>
      <c r="M16" s="460"/>
      <c r="N16" s="559"/>
      <c r="O16" s="559"/>
      <c r="P16" s="558"/>
      <c r="Q16" s="457"/>
      <c r="R16" s="457"/>
      <c r="S16" s="457"/>
      <c r="T16" s="262"/>
    </row>
    <row r="17" spans="1:20" x14ac:dyDescent="0.2">
      <c r="A17" s="458"/>
      <c r="B17" s="26"/>
      <c r="C17" s="413" t="s">
        <v>355</v>
      </c>
      <c r="D17" s="534">
        <f t="shared" si="0"/>
        <v>0</v>
      </c>
      <c r="E17" s="557"/>
      <c r="F17" s="460"/>
      <c r="G17" s="460"/>
      <c r="H17" s="460"/>
      <c r="I17" s="460"/>
      <c r="J17" s="460"/>
      <c r="K17" s="460"/>
      <c r="L17" s="460"/>
      <c r="M17" s="460"/>
      <c r="N17" s="559"/>
      <c r="O17" s="559"/>
      <c r="P17" s="558"/>
      <c r="Q17" s="457"/>
      <c r="R17" s="457"/>
      <c r="S17" s="457"/>
      <c r="T17" s="262"/>
    </row>
    <row r="18" spans="1:20" x14ac:dyDescent="0.2">
      <c r="A18" s="458"/>
      <c r="B18" s="26"/>
      <c r="C18" s="413" t="s">
        <v>356</v>
      </c>
      <c r="D18" s="534">
        <f t="shared" si="0"/>
        <v>0</v>
      </c>
      <c r="E18" s="557"/>
      <c r="F18" s="460"/>
      <c r="G18" s="460"/>
      <c r="H18" s="460"/>
      <c r="I18" s="460"/>
      <c r="J18" s="460"/>
      <c r="K18" s="460"/>
      <c r="L18" s="460"/>
      <c r="M18" s="460"/>
      <c r="N18" s="460"/>
      <c r="O18" s="460"/>
      <c r="P18" s="558"/>
      <c r="Q18" s="457"/>
      <c r="R18" s="457"/>
      <c r="S18" s="457"/>
      <c r="T18" s="262"/>
    </row>
    <row r="19" spans="1:20" ht="5.45" customHeight="1" x14ac:dyDescent="0.2">
      <c r="A19" s="458"/>
      <c r="B19" s="26"/>
      <c r="C19" s="413"/>
      <c r="D19" s="534"/>
      <c r="E19" s="560"/>
      <c r="F19" s="561"/>
      <c r="G19" s="561"/>
      <c r="H19" s="561"/>
      <c r="I19" s="561"/>
      <c r="J19" s="561"/>
      <c r="K19" s="561"/>
      <c r="L19" s="561"/>
      <c r="M19" s="561"/>
      <c r="N19" s="561"/>
      <c r="O19" s="561"/>
      <c r="P19" s="562"/>
      <c r="Q19" s="533"/>
      <c r="R19" s="533"/>
      <c r="S19" s="533"/>
      <c r="T19" s="262"/>
    </row>
    <row r="20" spans="1:20" x14ac:dyDescent="0.2">
      <c r="A20" s="458"/>
      <c r="B20" s="26"/>
      <c r="C20" s="413" t="s">
        <v>381</v>
      </c>
      <c r="D20" s="534"/>
      <c r="E20" s="557"/>
      <c r="F20" s="460"/>
      <c r="G20" s="460"/>
      <c r="H20" s="460"/>
      <c r="I20" s="460"/>
      <c r="J20" s="460"/>
      <c r="K20" s="460"/>
      <c r="L20" s="460"/>
      <c r="M20" s="460"/>
      <c r="N20" s="460"/>
      <c r="O20" s="460"/>
      <c r="P20" s="558"/>
      <c r="Q20" s="457"/>
      <c r="R20" s="457"/>
      <c r="S20" s="457"/>
      <c r="T20" s="262"/>
    </row>
    <row r="21" spans="1:20" x14ac:dyDescent="0.2">
      <c r="A21" s="458"/>
      <c r="B21" s="26"/>
      <c r="C21" s="413" t="s">
        <v>383</v>
      </c>
      <c r="D21" s="537">
        <f>SUMPRODUCT(E$11:P$11,E20:P20,E21:P21)</f>
        <v>0</v>
      </c>
      <c r="E21" s="563"/>
      <c r="F21" s="564"/>
      <c r="G21" s="564"/>
      <c r="H21" s="564"/>
      <c r="I21" s="564"/>
      <c r="J21" s="564"/>
      <c r="K21" s="564"/>
      <c r="L21" s="564"/>
      <c r="M21" s="564"/>
      <c r="N21" s="565"/>
      <c r="O21" s="565"/>
      <c r="P21" s="566"/>
      <c r="Q21" s="457"/>
      <c r="R21" s="457"/>
      <c r="S21" s="457"/>
      <c r="T21" s="262"/>
    </row>
    <row r="22" spans="1:20" x14ac:dyDescent="0.2">
      <c r="A22" s="458"/>
      <c r="B22" s="26"/>
      <c r="C22" s="12"/>
      <c r="D22" s="271"/>
      <c r="E22" s="538">
        <f>E10</f>
        <v>0</v>
      </c>
      <c r="F22" s="539">
        <f t="shared" ref="F22:P22" si="1">F10</f>
        <v>0</v>
      </c>
      <c r="G22" s="539">
        <f t="shared" si="1"/>
        <v>0</v>
      </c>
      <c r="H22" s="539">
        <f t="shared" si="1"/>
        <v>0</v>
      </c>
      <c r="I22" s="539">
        <f t="shared" si="1"/>
        <v>0</v>
      </c>
      <c r="J22" s="539">
        <f t="shared" si="1"/>
        <v>0</v>
      </c>
      <c r="K22" s="539">
        <f t="shared" si="1"/>
        <v>0</v>
      </c>
      <c r="L22" s="539">
        <f t="shared" si="1"/>
        <v>0</v>
      </c>
      <c r="M22" s="539">
        <f t="shared" si="1"/>
        <v>0</v>
      </c>
      <c r="N22" s="539">
        <f t="shared" si="1"/>
        <v>0</v>
      </c>
      <c r="O22" s="539">
        <f t="shared" si="1"/>
        <v>0</v>
      </c>
      <c r="P22" s="540">
        <f t="shared" si="1"/>
        <v>0</v>
      </c>
    </row>
    <row r="23" spans="1:20" ht="13.5" thickBot="1" x14ac:dyDescent="0.25">
      <c r="A23" s="458"/>
      <c r="B23" s="26"/>
      <c r="C23" s="100" t="s">
        <v>357</v>
      </c>
      <c r="D23" s="253">
        <f t="shared" ref="D23" si="2">SUMPRODUCT(E$11:P$11,E23:P23)</f>
        <v>0</v>
      </c>
      <c r="E23" s="569"/>
      <c r="F23" s="570"/>
      <c r="G23" s="570"/>
      <c r="H23" s="570"/>
      <c r="I23" s="570"/>
      <c r="J23" s="570"/>
      <c r="K23" s="570"/>
      <c r="L23" s="570"/>
      <c r="M23" s="570"/>
      <c r="N23" s="571"/>
      <c r="O23" s="571"/>
      <c r="P23" s="572"/>
    </row>
    <row r="24" spans="1:20" x14ac:dyDescent="0.2">
      <c r="B24" s="26"/>
      <c r="C24" s="12"/>
      <c r="D24" s="18"/>
      <c r="E24" s="23"/>
      <c r="F24" s="23"/>
      <c r="G24" s="23"/>
      <c r="H24" s="23"/>
      <c r="I24" s="23"/>
      <c r="J24" s="23"/>
      <c r="K24" s="23"/>
      <c r="L24" s="23"/>
      <c r="M24" s="23"/>
      <c r="N24" s="23"/>
      <c r="O24" s="23"/>
      <c r="P24" s="23"/>
    </row>
    <row r="25" spans="1:20" ht="13.5" thickBot="1" x14ac:dyDescent="0.25">
      <c r="B25" s="26"/>
      <c r="C25" s="65" t="s">
        <v>150</v>
      </c>
      <c r="D25" s="18"/>
      <c r="E25" s="12"/>
      <c r="F25" s="12"/>
      <c r="G25" s="12"/>
      <c r="H25" s="12"/>
      <c r="I25" s="12"/>
      <c r="J25" s="12"/>
      <c r="K25" s="12"/>
      <c r="L25" s="12"/>
      <c r="M25" s="12"/>
      <c r="N25" s="12"/>
      <c r="O25" s="12"/>
      <c r="P25" s="16"/>
    </row>
    <row r="26" spans="1:20" x14ac:dyDescent="0.2">
      <c r="B26" s="26"/>
      <c r="C26" s="466" t="s">
        <v>121</v>
      </c>
      <c r="D26" s="239" t="s">
        <v>151</v>
      </c>
      <c r="E26" s="473">
        <f t="shared" ref="E26:L26" si="3">E10</f>
        <v>0</v>
      </c>
      <c r="F26" s="473">
        <f t="shared" si="3"/>
        <v>0</v>
      </c>
      <c r="G26" s="473">
        <f t="shared" si="3"/>
        <v>0</v>
      </c>
      <c r="H26" s="473">
        <f t="shared" si="3"/>
        <v>0</v>
      </c>
      <c r="I26" s="473">
        <f t="shared" si="3"/>
        <v>0</v>
      </c>
      <c r="J26" s="473">
        <f t="shared" si="3"/>
        <v>0</v>
      </c>
      <c r="K26" s="473">
        <f t="shared" si="3"/>
        <v>0</v>
      </c>
      <c r="L26" s="541">
        <f t="shared" si="3"/>
        <v>0</v>
      </c>
      <c r="M26" s="541">
        <f>M10</f>
        <v>0</v>
      </c>
      <c r="N26" s="541">
        <f t="shared" ref="N26:O26" si="4">N10</f>
        <v>0</v>
      </c>
      <c r="O26" s="541">
        <f t="shared" si="4"/>
        <v>0</v>
      </c>
      <c r="P26" s="542">
        <f>P10</f>
        <v>0</v>
      </c>
    </row>
    <row r="27" spans="1:20" x14ac:dyDescent="0.2">
      <c r="B27" s="26"/>
      <c r="C27" s="385" t="s">
        <v>152</v>
      </c>
      <c r="D27" s="237">
        <f t="shared" ref="D27:D35" si="5">SUMPRODUCT(E$11:P$11,E27:P27)</f>
        <v>0</v>
      </c>
      <c r="E27" s="490"/>
      <c r="F27" s="491"/>
      <c r="G27" s="491"/>
      <c r="H27" s="491"/>
      <c r="I27" s="491"/>
      <c r="J27" s="491"/>
      <c r="K27" s="491"/>
      <c r="L27" s="491"/>
      <c r="M27" s="491"/>
      <c r="N27" s="530"/>
      <c r="O27" s="530"/>
      <c r="P27" s="492"/>
    </row>
    <row r="28" spans="1:20" x14ac:dyDescent="0.2">
      <c r="B28" s="133"/>
      <c r="C28" s="385" t="s">
        <v>153</v>
      </c>
      <c r="D28" s="237">
        <f t="shared" si="5"/>
        <v>0</v>
      </c>
      <c r="E28" s="490"/>
      <c r="F28" s="491"/>
      <c r="G28" s="491"/>
      <c r="H28" s="491"/>
      <c r="I28" s="491"/>
      <c r="J28" s="491"/>
      <c r="K28" s="491"/>
      <c r="L28" s="491"/>
      <c r="M28" s="491"/>
      <c r="N28" s="530"/>
      <c r="O28" s="530"/>
      <c r="P28" s="492"/>
    </row>
    <row r="29" spans="1:20" x14ac:dyDescent="0.2">
      <c r="B29" s="133"/>
      <c r="C29" s="385" t="s">
        <v>154</v>
      </c>
      <c r="D29" s="237">
        <f t="shared" si="5"/>
        <v>0</v>
      </c>
      <c r="E29" s="490"/>
      <c r="F29" s="491"/>
      <c r="G29" s="491"/>
      <c r="H29" s="491"/>
      <c r="I29" s="491"/>
      <c r="J29" s="491"/>
      <c r="K29" s="491"/>
      <c r="L29" s="491"/>
      <c r="M29" s="491"/>
      <c r="N29" s="530"/>
      <c r="O29" s="530"/>
      <c r="P29" s="492"/>
    </row>
    <row r="30" spans="1:20" x14ac:dyDescent="0.2">
      <c r="B30" s="133"/>
      <c r="C30" s="385" t="s">
        <v>155</v>
      </c>
      <c r="D30" s="237">
        <f t="shared" si="5"/>
        <v>0</v>
      </c>
      <c r="E30" s="490"/>
      <c r="F30" s="491"/>
      <c r="G30" s="491"/>
      <c r="H30" s="491"/>
      <c r="I30" s="491"/>
      <c r="J30" s="491"/>
      <c r="K30" s="491"/>
      <c r="L30" s="491"/>
      <c r="M30" s="491"/>
      <c r="N30" s="530"/>
      <c r="O30" s="530"/>
      <c r="P30" s="492"/>
    </row>
    <row r="31" spans="1:20" x14ac:dyDescent="0.2">
      <c r="B31" s="133"/>
      <c r="C31" s="385" t="s">
        <v>156</v>
      </c>
      <c r="D31" s="237">
        <f t="shared" si="5"/>
        <v>0</v>
      </c>
      <c r="E31" s="490"/>
      <c r="F31" s="491"/>
      <c r="G31" s="491"/>
      <c r="H31" s="491"/>
      <c r="I31" s="491"/>
      <c r="J31" s="491"/>
      <c r="K31" s="491"/>
      <c r="L31" s="491"/>
      <c r="M31" s="491"/>
      <c r="N31" s="530"/>
      <c r="O31" s="530"/>
      <c r="P31" s="492"/>
    </row>
    <row r="32" spans="1:20" x14ac:dyDescent="0.2">
      <c r="B32" s="133"/>
      <c r="C32" s="413" t="s">
        <v>157</v>
      </c>
      <c r="D32" s="237">
        <f t="shared" si="5"/>
        <v>0</v>
      </c>
      <c r="E32" s="490"/>
      <c r="F32" s="490"/>
      <c r="G32" s="491"/>
      <c r="H32" s="491"/>
      <c r="I32" s="491"/>
      <c r="J32" s="491"/>
      <c r="K32" s="491"/>
      <c r="L32" s="491"/>
      <c r="M32" s="491"/>
      <c r="N32" s="530"/>
      <c r="O32" s="530"/>
      <c r="P32" s="492"/>
    </row>
    <row r="33" spans="2:18" x14ac:dyDescent="0.2">
      <c r="B33" s="26"/>
      <c r="C33" s="385" t="s">
        <v>158</v>
      </c>
      <c r="D33" s="237">
        <f t="shared" si="5"/>
        <v>0</v>
      </c>
      <c r="E33" s="490"/>
      <c r="F33" s="491"/>
      <c r="G33" s="491"/>
      <c r="H33" s="491"/>
      <c r="I33" s="491"/>
      <c r="J33" s="491"/>
      <c r="K33" s="491"/>
      <c r="L33" s="491"/>
      <c r="M33" s="491"/>
      <c r="N33" s="530"/>
      <c r="O33" s="530"/>
      <c r="P33" s="492"/>
    </row>
    <row r="34" spans="2:18" x14ac:dyDescent="0.2">
      <c r="B34" s="26"/>
      <c r="C34" s="413" t="s">
        <v>159</v>
      </c>
      <c r="D34" s="237">
        <f t="shared" si="5"/>
        <v>0</v>
      </c>
      <c r="E34" s="493"/>
      <c r="F34" s="494"/>
      <c r="G34" s="494"/>
      <c r="H34" s="494"/>
      <c r="I34" s="494"/>
      <c r="J34" s="494"/>
      <c r="K34" s="494"/>
      <c r="L34" s="494"/>
      <c r="M34" s="494"/>
      <c r="N34" s="531"/>
      <c r="O34" s="531"/>
      <c r="P34" s="495"/>
    </row>
    <row r="35" spans="2:18" ht="13.5" thickBot="1" x14ac:dyDescent="0.25">
      <c r="B35" s="26"/>
      <c r="C35" s="385" t="s">
        <v>160</v>
      </c>
      <c r="D35" s="240">
        <f t="shared" si="5"/>
        <v>0</v>
      </c>
      <c r="E35" s="496"/>
      <c r="F35" s="497"/>
      <c r="G35" s="497"/>
      <c r="H35" s="497"/>
      <c r="I35" s="497"/>
      <c r="J35" s="497"/>
      <c r="K35" s="497"/>
      <c r="L35" s="497"/>
      <c r="M35" s="497"/>
      <c r="N35" s="532"/>
      <c r="O35" s="532"/>
      <c r="P35" s="498"/>
    </row>
    <row r="36" spans="2:18" ht="13.5" thickBot="1" x14ac:dyDescent="0.25">
      <c r="B36" s="26"/>
      <c r="D36" s="18"/>
      <c r="E36" s="49"/>
      <c r="F36" s="49"/>
      <c r="G36" s="49"/>
      <c r="H36" s="49"/>
      <c r="I36" s="49"/>
      <c r="J36" s="49"/>
      <c r="K36" s="49"/>
      <c r="L36" s="49"/>
      <c r="M36" s="49"/>
      <c r="N36" s="49"/>
      <c r="O36" s="49"/>
      <c r="P36" s="49"/>
      <c r="Q36" s="12"/>
      <c r="R36" s="12"/>
    </row>
    <row r="37" spans="2:18" x14ac:dyDescent="0.2">
      <c r="B37" s="26"/>
      <c r="C37" s="12"/>
      <c r="D37" s="608" t="s">
        <v>161</v>
      </c>
      <c r="E37" s="609"/>
      <c r="F37" s="609"/>
      <c r="G37" s="609"/>
      <c r="H37" s="609"/>
      <c r="I37" s="609"/>
      <c r="J37" s="609"/>
      <c r="K37" s="58"/>
      <c r="L37" s="12"/>
      <c r="M37" s="12"/>
      <c r="N37" s="12"/>
      <c r="O37" s="12"/>
      <c r="P37" s="12"/>
      <c r="Q37" s="12"/>
      <c r="R37" s="12"/>
    </row>
    <row r="38" spans="2:18" ht="12.75" customHeight="1" x14ac:dyDescent="0.2">
      <c r="B38" s="26"/>
      <c r="C38" s="100" t="s">
        <v>162</v>
      </c>
      <c r="D38" s="606" t="s">
        <v>151</v>
      </c>
      <c r="E38" s="257" t="str">
        <f>'Whole Farm Budget'!E10</f>
        <v>January</v>
      </c>
      <c r="F38" s="9" t="str">
        <f>'Whole Farm Budget'!F10</f>
        <v>March</v>
      </c>
      <c r="G38" s="258" t="str">
        <f>'Whole Farm Budget'!G10</f>
        <v>May</v>
      </c>
      <c r="H38" s="9" t="str">
        <f>'Whole Farm Budget'!H10</f>
        <v>July</v>
      </c>
      <c r="I38" s="258" t="str">
        <f>'Whole Farm Budget'!I10</f>
        <v>September</v>
      </c>
      <c r="J38" s="305" t="str">
        <f>'Whole Farm Budget'!J10</f>
        <v>November</v>
      </c>
      <c r="K38" s="610" t="s">
        <v>127</v>
      </c>
      <c r="L38" s="614" t="s">
        <v>163</v>
      </c>
      <c r="M38" s="615"/>
      <c r="N38" s="529"/>
      <c r="O38" s="529"/>
      <c r="P38" s="12"/>
      <c r="Q38" s="12"/>
      <c r="R38" s="12"/>
    </row>
    <row r="39" spans="2:18" x14ac:dyDescent="0.2">
      <c r="B39" s="26"/>
      <c r="C39" s="65" t="s">
        <v>164</v>
      </c>
      <c r="D39" s="607"/>
      <c r="E39" s="163" t="str">
        <f>'Whole Farm Budget'!E11</f>
        <v>February</v>
      </c>
      <c r="F39" s="9" t="str">
        <f>'Whole Farm Budget'!F11</f>
        <v>April</v>
      </c>
      <c r="G39" s="55" t="str">
        <f>'Whole Farm Budget'!G11</f>
        <v>June</v>
      </c>
      <c r="H39" s="9" t="str">
        <f>'Whole Farm Budget'!H11</f>
        <v>August</v>
      </c>
      <c r="I39" s="55" t="str">
        <f>'Whole Farm Budget'!I11</f>
        <v>October</v>
      </c>
      <c r="J39" s="306" t="str">
        <f>'Whole Farm Budget'!J11</f>
        <v>December</v>
      </c>
      <c r="K39" s="611"/>
      <c r="L39" s="614"/>
      <c r="M39" s="615"/>
      <c r="N39" s="529"/>
      <c r="O39" s="529"/>
      <c r="P39" s="12"/>
      <c r="Q39" s="12"/>
      <c r="R39" s="12"/>
    </row>
    <row r="40" spans="2:18" x14ac:dyDescent="0.2">
      <c r="B40" s="26"/>
      <c r="C40" s="12" t="s">
        <v>165</v>
      </c>
      <c r="D40" s="228">
        <f t="shared" ref="D40:D48" si="6">D27</f>
        <v>0</v>
      </c>
      <c r="E40" s="287"/>
      <c r="F40" s="288"/>
      <c r="G40" s="288"/>
      <c r="H40" s="288"/>
      <c r="I40" s="288"/>
      <c r="J40" s="288"/>
      <c r="K40" s="315">
        <f>SUM(E40:J40)</f>
        <v>0</v>
      </c>
      <c r="L40" s="160" t="str">
        <f t="shared" ref="L40:L48" si="7">IF(D40&gt;0,IF(SUM(E40:J40)&lt;&gt;1,"Total allocated does not equal 100%&gt;"," ")," ")</f>
        <v xml:space="preserve"> </v>
      </c>
      <c r="M40" s="12"/>
      <c r="N40" s="12"/>
      <c r="O40" s="12"/>
      <c r="P40" s="12"/>
      <c r="Q40" s="12"/>
      <c r="R40" s="12"/>
    </row>
    <row r="41" spans="2:18" x14ac:dyDescent="0.2">
      <c r="C41" s="12" t="s">
        <v>166</v>
      </c>
      <c r="D41" s="228">
        <f t="shared" si="6"/>
        <v>0</v>
      </c>
      <c r="E41" s="287"/>
      <c r="F41" s="288"/>
      <c r="G41" s="288"/>
      <c r="H41" s="288"/>
      <c r="I41" s="288"/>
      <c r="J41" s="288"/>
      <c r="K41" s="315">
        <f t="shared" ref="K41:K48" si="8">SUM(E41:J41)</f>
        <v>0</v>
      </c>
      <c r="L41" s="160" t="str">
        <f t="shared" si="7"/>
        <v xml:space="preserve"> </v>
      </c>
      <c r="M41" s="12"/>
      <c r="N41" s="12"/>
      <c r="O41" s="12"/>
      <c r="P41" s="12"/>
      <c r="Q41" s="12"/>
      <c r="R41" s="12"/>
    </row>
    <row r="42" spans="2:18" x14ac:dyDescent="0.2">
      <c r="C42" s="12" t="s">
        <v>167</v>
      </c>
      <c r="D42" s="228">
        <f t="shared" si="6"/>
        <v>0</v>
      </c>
      <c r="E42" s="287"/>
      <c r="F42" s="288"/>
      <c r="G42" s="288"/>
      <c r="H42" s="288"/>
      <c r="I42" s="288"/>
      <c r="J42" s="288"/>
      <c r="K42" s="315">
        <f t="shared" si="8"/>
        <v>0</v>
      </c>
      <c r="L42" s="160" t="str">
        <f t="shared" si="7"/>
        <v xml:space="preserve"> </v>
      </c>
      <c r="M42" s="12"/>
      <c r="N42" s="12"/>
      <c r="O42" s="12"/>
      <c r="P42" s="12"/>
      <c r="Q42" s="12"/>
      <c r="R42" s="12"/>
    </row>
    <row r="43" spans="2:18" x14ac:dyDescent="0.2">
      <c r="C43" s="12" t="s">
        <v>168</v>
      </c>
      <c r="D43" s="228">
        <f t="shared" si="6"/>
        <v>0</v>
      </c>
      <c r="E43" s="287"/>
      <c r="F43" s="288"/>
      <c r="G43" s="288"/>
      <c r="H43" s="288"/>
      <c r="I43" s="288"/>
      <c r="J43" s="288"/>
      <c r="K43" s="315">
        <f t="shared" si="8"/>
        <v>0</v>
      </c>
      <c r="L43" s="160" t="str">
        <f t="shared" si="7"/>
        <v xml:space="preserve"> </v>
      </c>
      <c r="M43" s="12"/>
      <c r="N43" s="12"/>
      <c r="O43" s="12"/>
      <c r="P43" s="12"/>
      <c r="Q43" s="12"/>
      <c r="R43" s="12"/>
    </row>
    <row r="44" spans="2:18" x14ac:dyDescent="0.2">
      <c r="C44" s="12" t="s">
        <v>169</v>
      </c>
      <c r="D44" s="228">
        <f t="shared" si="6"/>
        <v>0</v>
      </c>
      <c r="E44" s="287"/>
      <c r="F44" s="288"/>
      <c r="G44" s="288"/>
      <c r="H44" s="288"/>
      <c r="I44" s="288"/>
      <c r="J44" s="288"/>
      <c r="K44" s="315">
        <f t="shared" si="8"/>
        <v>0</v>
      </c>
      <c r="L44" s="160" t="str">
        <f t="shared" si="7"/>
        <v xml:space="preserve"> </v>
      </c>
      <c r="M44" s="12"/>
      <c r="N44" s="12"/>
      <c r="O44" s="12"/>
      <c r="P44" s="12"/>
      <c r="Q44" s="12"/>
      <c r="R44" s="12"/>
    </row>
    <row r="45" spans="2:18" x14ac:dyDescent="0.2">
      <c r="C45" s="302" t="s">
        <v>170</v>
      </c>
      <c r="D45" s="228">
        <f t="shared" si="6"/>
        <v>0</v>
      </c>
      <c r="E45" s="287"/>
      <c r="F45" s="288"/>
      <c r="G45" s="288"/>
      <c r="H45" s="288"/>
      <c r="I45" s="288"/>
      <c r="J45" s="288"/>
      <c r="K45" s="315">
        <f t="shared" si="8"/>
        <v>0</v>
      </c>
      <c r="L45" s="160" t="str">
        <f t="shared" si="7"/>
        <v xml:space="preserve"> </v>
      </c>
      <c r="M45" s="12"/>
      <c r="N45" s="12"/>
      <c r="O45" s="12"/>
      <c r="P45" s="12"/>
      <c r="Q45" s="12"/>
      <c r="R45" s="12"/>
    </row>
    <row r="46" spans="2:18" x14ac:dyDescent="0.2">
      <c r="C46" s="385" t="s">
        <v>171</v>
      </c>
      <c r="D46" s="228">
        <f t="shared" si="6"/>
        <v>0</v>
      </c>
      <c r="E46" s="287"/>
      <c r="F46" s="288"/>
      <c r="G46" s="288"/>
      <c r="H46" s="288"/>
      <c r="I46" s="288"/>
      <c r="J46" s="288"/>
      <c r="K46" s="315">
        <f t="shared" si="8"/>
        <v>0</v>
      </c>
      <c r="L46" s="160" t="str">
        <f t="shared" si="7"/>
        <v xml:space="preserve"> </v>
      </c>
      <c r="M46" s="12"/>
      <c r="N46" s="12"/>
      <c r="O46" s="12"/>
      <c r="P46" s="12"/>
      <c r="Q46" s="12"/>
      <c r="R46" s="12"/>
    </row>
    <row r="47" spans="2:18" x14ac:dyDescent="0.2">
      <c r="C47" s="302" t="s">
        <v>172</v>
      </c>
      <c r="D47" s="228">
        <f t="shared" si="6"/>
        <v>0</v>
      </c>
      <c r="E47" s="287"/>
      <c r="F47" s="288"/>
      <c r="G47" s="288"/>
      <c r="H47" s="288"/>
      <c r="I47" s="288"/>
      <c r="J47" s="288"/>
      <c r="K47" s="315">
        <f t="shared" si="8"/>
        <v>0</v>
      </c>
      <c r="L47" s="160" t="str">
        <f t="shared" si="7"/>
        <v xml:space="preserve"> </v>
      </c>
      <c r="M47" s="12"/>
      <c r="N47" s="12"/>
      <c r="O47" s="12"/>
      <c r="P47" s="12"/>
      <c r="Q47" s="12"/>
      <c r="R47" s="12"/>
    </row>
    <row r="48" spans="2:18" ht="13.5" thickBot="1" x14ac:dyDescent="0.25">
      <c r="C48" s="385" t="s">
        <v>173</v>
      </c>
      <c r="D48" s="235">
        <f t="shared" si="6"/>
        <v>0</v>
      </c>
      <c r="E48" s="309"/>
      <c r="F48" s="418"/>
      <c r="G48" s="418"/>
      <c r="H48" s="418"/>
      <c r="I48" s="418"/>
      <c r="J48" s="418"/>
      <c r="K48" s="423">
        <f t="shared" si="8"/>
        <v>0</v>
      </c>
      <c r="L48" s="160" t="str">
        <f t="shared" si="7"/>
        <v xml:space="preserve"> </v>
      </c>
      <c r="M48" s="12"/>
      <c r="N48" s="12"/>
      <c r="O48" s="12"/>
      <c r="P48" s="12"/>
      <c r="Q48" s="12"/>
      <c r="R48" s="12"/>
    </row>
    <row r="49" spans="3:28" x14ac:dyDescent="0.2">
      <c r="C49" s="466"/>
      <c r="D49" s="485"/>
      <c r="E49" s="417"/>
      <c r="F49" s="417"/>
      <c r="G49" s="417"/>
      <c r="H49" s="417"/>
      <c r="I49" s="417"/>
      <c r="J49" s="417"/>
      <c r="K49" s="12"/>
      <c r="L49" s="472"/>
      <c r="M49" s="12"/>
      <c r="N49" s="12"/>
      <c r="O49" s="12"/>
      <c r="P49" s="12"/>
      <c r="Q49" s="12"/>
      <c r="R49" s="12"/>
    </row>
    <row r="50" spans="3:28" ht="13.5" thickBot="1" x14ac:dyDescent="0.25">
      <c r="C50" s="23"/>
      <c r="D50" s="12"/>
      <c r="E50" s="49"/>
      <c r="F50" s="49"/>
      <c r="G50" s="49"/>
      <c r="H50" s="49"/>
      <c r="I50" s="49"/>
      <c r="J50" s="49"/>
      <c r="K50" s="12"/>
      <c r="L50" s="12"/>
      <c r="M50" s="12"/>
      <c r="N50" s="12"/>
      <c r="O50" s="12"/>
      <c r="P50" s="12"/>
      <c r="AB50" s="9"/>
    </row>
    <row r="51" spans="3:28" x14ac:dyDescent="0.2">
      <c r="C51" s="12"/>
      <c r="D51" s="604" t="s">
        <v>175</v>
      </c>
      <c r="E51" s="601" t="s">
        <v>176</v>
      </c>
      <c r="F51" s="602"/>
      <c r="G51" s="602"/>
      <c r="H51" s="602"/>
      <c r="I51" s="602"/>
      <c r="J51" s="603"/>
      <c r="L51" s="509" t="s">
        <v>177</v>
      </c>
      <c r="M51" s="439"/>
      <c r="N51" s="439"/>
      <c r="O51" s="439"/>
      <c r="P51" s="42"/>
      <c r="Q51" s="439"/>
      <c r="R51" s="42"/>
      <c r="S51" s="42"/>
      <c r="AB51" s="21"/>
    </row>
    <row r="52" spans="3:28" x14ac:dyDescent="0.2">
      <c r="C52" s="12"/>
      <c r="D52" s="605"/>
      <c r="E52" s="165" t="str">
        <f>'Whole Farm Budget'!E10</f>
        <v>January</v>
      </c>
      <c r="F52" s="30" t="str">
        <f>'Whole Farm Budget'!F10</f>
        <v>March</v>
      </c>
      <c r="G52" s="54" t="str">
        <f>'Whole Farm Budget'!G10</f>
        <v>May</v>
      </c>
      <c r="H52" s="30" t="str">
        <f>'Whole Farm Budget'!H10</f>
        <v>July</v>
      </c>
      <c r="I52" s="54" t="str">
        <f>'Whole Farm Budget'!I10</f>
        <v>September</v>
      </c>
      <c r="J52" s="62" t="str">
        <f>'Whole Farm Budget'!J10</f>
        <v>November</v>
      </c>
      <c r="L52" s="440" t="str">
        <f t="shared" ref="L52:M53" si="9">E83</f>
        <v>January</v>
      </c>
      <c r="M52" s="440" t="str">
        <f t="shared" si="9"/>
        <v>March</v>
      </c>
      <c r="N52" s="440" t="str">
        <f t="shared" ref="N52:Q53" si="10">G83</f>
        <v>May</v>
      </c>
      <c r="O52" s="440" t="str">
        <f t="shared" si="10"/>
        <v>July</v>
      </c>
      <c r="P52" s="440" t="str">
        <f t="shared" si="10"/>
        <v>September</v>
      </c>
      <c r="Q52" s="440" t="str">
        <f t="shared" si="10"/>
        <v>November</v>
      </c>
      <c r="AB52" s="11"/>
    </row>
    <row r="53" spans="3:28" x14ac:dyDescent="0.2">
      <c r="C53" s="65" t="s">
        <v>178</v>
      </c>
      <c r="D53" s="605"/>
      <c r="E53" s="166" t="str">
        <f>'Whole Farm Budget'!E11</f>
        <v>February</v>
      </c>
      <c r="F53" s="30" t="str">
        <f>'Whole Farm Budget'!F11</f>
        <v>April</v>
      </c>
      <c r="G53" s="56" t="str">
        <f>'Whole Farm Budget'!G11</f>
        <v>June</v>
      </c>
      <c r="H53" s="30" t="str">
        <f>'Whole Farm Budget'!H11</f>
        <v>August</v>
      </c>
      <c r="I53" s="56" t="str">
        <f>'Whole Farm Budget'!I11</f>
        <v>October</v>
      </c>
      <c r="J53" s="63" t="str">
        <f>'Whole Farm Budget'!J11</f>
        <v>December</v>
      </c>
      <c r="L53" s="441" t="str">
        <f t="shared" si="9"/>
        <v>February</v>
      </c>
      <c r="M53" s="441" t="str">
        <f t="shared" si="9"/>
        <v>April</v>
      </c>
      <c r="N53" s="441" t="str">
        <f t="shared" si="10"/>
        <v>June</v>
      </c>
      <c r="O53" s="441" t="str">
        <f t="shared" si="10"/>
        <v>August</v>
      </c>
      <c r="P53" s="441" t="str">
        <f t="shared" si="10"/>
        <v>October</v>
      </c>
      <c r="Q53" s="441" t="str">
        <f t="shared" si="10"/>
        <v>December</v>
      </c>
      <c r="AB53" s="11"/>
    </row>
    <row r="54" spans="3:28" x14ac:dyDescent="0.2">
      <c r="C54" s="12" t="s">
        <v>179</v>
      </c>
      <c r="D54" s="499" t="str">
        <f>IF(K69+D85&gt;0,(SUMPRODUCT(E69:J69,E54:J54)+SUMPRODUCT(E75:J75,E54:J54)+SUMPRODUCT(E85:J85,E54:J54))/(K69+K75+K85)," ")</f>
        <v xml:space="preserve"> </v>
      </c>
      <c r="E54" s="168"/>
      <c r="F54" s="29"/>
      <c r="G54" s="29"/>
      <c r="H54" s="29"/>
      <c r="I54" s="29"/>
      <c r="J54" s="38"/>
      <c r="L54" s="331" t="str">
        <f>IF(E69+E75+E85&gt;0,IF(E54=0,"Price needed"," " )," " )</f>
        <v xml:space="preserve"> </v>
      </c>
      <c r="M54" s="331" t="str">
        <f t="shared" ref="L54:M58" si="11">IF(F69+F75+F85&gt;0,IF(F54=0,"Price needed"," " )," " )</f>
        <v xml:space="preserve"> </v>
      </c>
      <c r="N54" s="331"/>
      <c r="O54" s="331"/>
      <c r="P54" s="331" t="str">
        <f t="shared" ref="P54:S58" si="12">IF(G69+G75+G85&gt;0,IF(G54=0,"Price needed"," " )," " )</f>
        <v xml:space="preserve"> </v>
      </c>
      <c r="Q54" s="331" t="str">
        <f t="shared" si="12"/>
        <v xml:space="preserve"> </v>
      </c>
      <c r="R54" s="331" t="str">
        <f t="shared" si="12"/>
        <v xml:space="preserve"> </v>
      </c>
      <c r="S54" s="331" t="str">
        <f t="shared" si="12"/>
        <v xml:space="preserve"> </v>
      </c>
      <c r="AB54" s="11"/>
    </row>
    <row r="55" spans="3:28" x14ac:dyDescent="0.2">
      <c r="C55" s="12" t="s">
        <v>180</v>
      </c>
      <c r="D55" s="499" t="str">
        <f>IF(K70+D86&gt;0,(SUMPRODUCT(E70:J70,E55:J55)+SUMPRODUCT(E76:J76,E55:J55)+SUMPRODUCT(E86:J86,E55:J55))/(K70+K76+K86)," ")</f>
        <v xml:space="preserve"> </v>
      </c>
      <c r="E55" s="168"/>
      <c r="F55" s="29"/>
      <c r="G55" s="29"/>
      <c r="H55" s="29"/>
      <c r="I55" s="29"/>
      <c r="J55" s="38"/>
      <c r="L55" s="331" t="str">
        <f t="shared" si="11"/>
        <v xml:space="preserve"> </v>
      </c>
      <c r="M55" s="331" t="str">
        <f t="shared" si="11"/>
        <v xml:space="preserve"> </v>
      </c>
      <c r="N55" s="331"/>
      <c r="O55" s="331"/>
      <c r="P55" s="331" t="str">
        <f t="shared" si="12"/>
        <v xml:space="preserve"> </v>
      </c>
      <c r="Q55" s="331" t="str">
        <f t="shared" si="12"/>
        <v xml:space="preserve"> </v>
      </c>
      <c r="R55" s="331" t="str">
        <f t="shared" si="12"/>
        <v xml:space="preserve"> </v>
      </c>
      <c r="S55" s="331" t="str">
        <f t="shared" si="12"/>
        <v xml:space="preserve"> </v>
      </c>
      <c r="AB55" s="11"/>
    </row>
    <row r="56" spans="3:28" x14ac:dyDescent="0.2">
      <c r="C56" s="385" t="s">
        <v>181</v>
      </c>
      <c r="D56" s="499" t="str">
        <f>IF(K71+D87&gt;0,(SUMPRODUCT(E71:J71,E56:J56)+SUMPRODUCT(E77:J77,E56:J56)+SUMPRODUCT(E87:J87,E56:J56))/(K71+K77+K87)," ")</f>
        <v xml:space="preserve"> </v>
      </c>
      <c r="E56" s="168"/>
      <c r="F56" s="29"/>
      <c r="G56" s="29"/>
      <c r="H56" s="29"/>
      <c r="I56" s="29"/>
      <c r="J56" s="38"/>
      <c r="L56" s="331" t="str">
        <f t="shared" si="11"/>
        <v xml:space="preserve"> </v>
      </c>
      <c r="M56" s="331" t="str">
        <f t="shared" si="11"/>
        <v xml:space="preserve"> </v>
      </c>
      <c r="N56" s="331"/>
      <c r="O56" s="331"/>
      <c r="P56" s="331" t="str">
        <f t="shared" si="12"/>
        <v xml:space="preserve"> </v>
      </c>
      <c r="Q56" s="331" t="str">
        <f t="shared" si="12"/>
        <v xml:space="preserve"> </v>
      </c>
      <c r="R56" s="331" t="str">
        <f t="shared" si="12"/>
        <v xml:space="preserve"> </v>
      </c>
      <c r="S56" s="331" t="str">
        <f t="shared" si="12"/>
        <v xml:space="preserve"> </v>
      </c>
      <c r="AB56" s="11"/>
    </row>
    <row r="57" spans="3:28" x14ac:dyDescent="0.2">
      <c r="C57" s="12" t="s">
        <v>182</v>
      </c>
      <c r="D57" s="499" t="str">
        <f>IF(K72+D88&gt;0,(SUMPRODUCT(E72:J72,E57:J57)+SUMPRODUCT(E78:J78,E57:J57)+SUMPRODUCT(E88:J88,E57:J57))/(K72+K78+K88)," ")</f>
        <v xml:space="preserve"> </v>
      </c>
      <c r="E57" s="168"/>
      <c r="F57" s="29"/>
      <c r="G57" s="29"/>
      <c r="H57" s="29"/>
      <c r="I57" s="29"/>
      <c r="J57" s="38"/>
      <c r="L57" s="331" t="str">
        <f t="shared" si="11"/>
        <v xml:space="preserve"> </v>
      </c>
      <c r="M57" s="331" t="str">
        <f t="shared" si="11"/>
        <v xml:space="preserve"> </v>
      </c>
      <c r="N57" s="331"/>
      <c r="O57" s="331"/>
      <c r="P57" s="331" t="str">
        <f t="shared" si="12"/>
        <v xml:space="preserve"> </v>
      </c>
      <c r="Q57" s="331" t="str">
        <f t="shared" si="12"/>
        <v xml:space="preserve"> </v>
      </c>
      <c r="R57" s="331" t="str">
        <f t="shared" si="12"/>
        <v xml:space="preserve"> </v>
      </c>
      <c r="S57" s="331" t="str">
        <f t="shared" si="12"/>
        <v xml:space="preserve"> </v>
      </c>
    </row>
    <row r="58" spans="3:28" ht="13.5" thickBot="1" x14ac:dyDescent="0.25">
      <c r="C58" s="12" t="s">
        <v>183</v>
      </c>
      <c r="D58" s="500" t="str">
        <f>IF(K73+D89&gt;0,(SUMPRODUCT(E73:J73,E58:J58)+SUMPRODUCT(E79:J79,E58:J58)+SUMPRODUCT(E89:J89,E58:J58))/(K73+K79+K89)," ")</f>
        <v xml:space="preserve"> </v>
      </c>
      <c r="E58" s="169"/>
      <c r="F58" s="152"/>
      <c r="G58" s="152"/>
      <c r="H58" s="152"/>
      <c r="I58" s="152"/>
      <c r="J58" s="153"/>
      <c r="K58" s="11"/>
      <c r="L58" s="331" t="str">
        <f t="shared" si="11"/>
        <v xml:space="preserve"> </v>
      </c>
      <c r="M58" s="331" t="str">
        <f t="shared" si="11"/>
        <v xml:space="preserve"> </v>
      </c>
      <c r="N58" s="331"/>
      <c r="O58" s="331"/>
      <c r="P58" s="331" t="str">
        <f t="shared" si="12"/>
        <v xml:space="preserve"> </v>
      </c>
      <c r="Q58" s="331" t="str">
        <f t="shared" si="12"/>
        <v xml:space="preserve"> </v>
      </c>
      <c r="R58" s="331" t="str">
        <f t="shared" si="12"/>
        <v xml:space="preserve"> </v>
      </c>
      <c r="S58" s="331" t="str">
        <f t="shared" si="12"/>
        <v xml:space="preserve"> </v>
      </c>
    </row>
    <row r="59" spans="3:28" ht="13.5" thickBot="1" x14ac:dyDescent="0.25">
      <c r="C59" s="12"/>
      <c r="D59" s="272"/>
      <c r="E59" s="311"/>
      <c r="F59" s="311"/>
      <c r="G59" s="311"/>
      <c r="H59" s="311"/>
      <c r="I59" s="311"/>
      <c r="J59" s="311"/>
      <c r="K59" s="11"/>
      <c r="L59" s="331"/>
      <c r="M59" s="331"/>
      <c r="N59" s="331"/>
      <c r="O59" s="331"/>
      <c r="P59" s="331"/>
      <c r="Q59" s="331"/>
      <c r="R59" s="331"/>
      <c r="S59" s="331"/>
    </row>
    <row r="60" spans="3:28" x14ac:dyDescent="0.2">
      <c r="C60" s="100" t="s">
        <v>174</v>
      </c>
      <c r="D60" s="486"/>
      <c r="E60" s="608" t="s">
        <v>358</v>
      </c>
      <c r="F60" s="609"/>
      <c r="G60" s="609"/>
      <c r="H60" s="609"/>
      <c r="I60" s="609"/>
      <c r="J60" s="609"/>
      <c r="K60" s="626"/>
      <c r="L60" s="331"/>
      <c r="M60" s="331"/>
      <c r="N60" s="331"/>
      <c r="O60" s="331"/>
      <c r="P60" s="331"/>
      <c r="Q60" s="331"/>
      <c r="R60" s="331"/>
      <c r="S60" s="331"/>
    </row>
    <row r="61" spans="3:28" x14ac:dyDescent="0.2">
      <c r="C61" s="302" t="s">
        <v>382</v>
      </c>
      <c r="D61" s="487">
        <f>D21</f>
        <v>0</v>
      </c>
      <c r="E61" s="332"/>
      <c r="F61" s="318"/>
      <c r="G61" s="318"/>
      <c r="H61" s="318"/>
      <c r="I61" s="318"/>
      <c r="J61" s="318"/>
      <c r="K61" s="315">
        <f>SUM(E61:J61)</f>
        <v>0</v>
      </c>
      <c r="L61" s="614" t="s">
        <v>163</v>
      </c>
      <c r="M61" s="615"/>
      <c r="N61" s="529"/>
      <c r="O61" s="529"/>
      <c r="P61" s="331"/>
      <c r="Q61" s="331"/>
      <c r="R61" s="331"/>
      <c r="S61" s="331"/>
    </row>
    <row r="62" spans="3:28" ht="13.5" thickBot="1" x14ac:dyDescent="0.25">
      <c r="C62" s="302" t="s">
        <v>359</v>
      </c>
      <c r="D62" s="235">
        <f>D23</f>
        <v>0</v>
      </c>
      <c r="E62" s="309"/>
      <c r="F62" s="418"/>
      <c r="G62" s="418"/>
      <c r="H62" s="418"/>
      <c r="I62" s="418"/>
      <c r="J62" s="418"/>
      <c r="K62" s="423">
        <f>SUM(E62:J62)</f>
        <v>0</v>
      </c>
      <c r="L62" s="614"/>
      <c r="M62" s="615"/>
      <c r="N62" s="529"/>
      <c r="O62" s="529"/>
      <c r="P62" s="331"/>
      <c r="Q62" s="331"/>
      <c r="R62" s="331"/>
      <c r="S62" s="331"/>
    </row>
    <row r="63" spans="3:28" x14ac:dyDescent="0.2">
      <c r="C63" s="12"/>
      <c r="D63" s="272"/>
      <c r="E63" s="311"/>
      <c r="F63" s="311"/>
      <c r="G63" s="311"/>
      <c r="H63" s="311"/>
      <c r="I63" s="311"/>
      <c r="J63" s="311"/>
      <c r="K63" s="11"/>
      <c r="L63" s="331"/>
      <c r="M63" s="331"/>
      <c r="N63" s="331"/>
      <c r="O63" s="331"/>
      <c r="P63" s="331"/>
      <c r="Q63" s="331"/>
      <c r="R63" s="331"/>
      <c r="S63" s="331"/>
    </row>
    <row r="64" spans="3:28" ht="13.5" thickBot="1" x14ac:dyDescent="0.25">
      <c r="C64" s="12"/>
      <c r="D64" s="272"/>
      <c r="E64" s="311"/>
      <c r="F64" s="311"/>
      <c r="G64" s="311"/>
      <c r="H64" s="311"/>
      <c r="I64" s="311"/>
      <c r="J64" s="311"/>
      <c r="K64" s="11"/>
      <c r="L64" s="11"/>
      <c r="M64" s="12"/>
      <c r="N64" s="12"/>
      <c r="O64" s="12"/>
      <c r="P64" s="12"/>
    </row>
    <row r="65" spans="3:16" x14ac:dyDescent="0.2">
      <c r="C65" s="12"/>
      <c r="D65" s="622" t="s">
        <v>184</v>
      </c>
      <c r="E65" s="623"/>
      <c r="F65" s="623"/>
      <c r="G65" s="623"/>
      <c r="H65" s="623"/>
      <c r="I65" s="623"/>
      <c r="J65" s="623"/>
      <c r="K65" s="180"/>
      <c r="M65" s="12"/>
      <c r="N65" s="12"/>
      <c r="O65" s="12"/>
      <c r="P65" s="12"/>
    </row>
    <row r="66" spans="3:16" ht="12.75" customHeight="1" x14ac:dyDescent="0.2">
      <c r="C66" s="12"/>
      <c r="D66" s="620" t="s">
        <v>185</v>
      </c>
      <c r="E66" s="177" t="str">
        <f>'Whole Farm Budget'!E10</f>
        <v>January</v>
      </c>
      <c r="F66" s="177" t="str">
        <f>'Whole Farm Budget'!F10</f>
        <v>March</v>
      </c>
      <c r="G66" s="177" t="str">
        <f>'Whole Farm Budget'!G10</f>
        <v>May</v>
      </c>
      <c r="H66" s="177" t="str">
        <f>'Whole Farm Budget'!H10</f>
        <v>July</v>
      </c>
      <c r="I66" s="177" t="str">
        <f>'Whole Farm Budget'!I10</f>
        <v>September</v>
      </c>
      <c r="J66" s="54" t="str">
        <f>'Whole Farm Budget'!J10</f>
        <v>November</v>
      </c>
      <c r="K66" s="624" t="s">
        <v>186</v>
      </c>
      <c r="L66" s="612" t="s">
        <v>187</v>
      </c>
      <c r="M66" s="613"/>
      <c r="N66" s="528"/>
      <c r="O66" s="528"/>
      <c r="P66" s="12"/>
    </row>
    <row r="67" spans="3:16" x14ac:dyDescent="0.2">
      <c r="C67" s="65" t="s">
        <v>188</v>
      </c>
      <c r="D67" s="621"/>
      <c r="E67" s="178" t="str">
        <f>'Whole Farm Budget'!E11</f>
        <v>February</v>
      </c>
      <c r="F67" s="178" t="str">
        <f>'Whole Farm Budget'!F11</f>
        <v>April</v>
      </c>
      <c r="G67" s="178" t="str">
        <f>'Whole Farm Budget'!G11</f>
        <v>June</v>
      </c>
      <c r="H67" s="178" t="str">
        <f>'Whole Farm Budget'!H11</f>
        <v>August</v>
      </c>
      <c r="I67" s="178" t="str">
        <f>'Whole Farm Budget'!I11</f>
        <v>October</v>
      </c>
      <c r="J67" s="56" t="str">
        <f>'Whole Farm Budget'!J11</f>
        <v>December</v>
      </c>
      <c r="K67" s="625"/>
      <c r="L67" s="612"/>
      <c r="M67" s="613"/>
      <c r="N67" s="528"/>
      <c r="O67" s="528"/>
      <c r="P67" s="12"/>
    </row>
    <row r="68" spans="3:16" ht="12.75" customHeight="1" x14ac:dyDescent="0.2">
      <c r="C68" s="65" t="s">
        <v>185</v>
      </c>
      <c r="D68" s="454"/>
      <c r="E68" s="30"/>
      <c r="F68" s="30"/>
      <c r="G68" s="30"/>
      <c r="H68" s="30"/>
      <c r="I68" s="30"/>
      <c r="J68" s="30"/>
      <c r="K68" s="455"/>
      <c r="L68" s="612" t="s">
        <v>189</v>
      </c>
      <c r="M68" s="612"/>
      <c r="N68" s="529"/>
      <c r="O68" s="529"/>
      <c r="P68" s="12"/>
    </row>
    <row r="69" spans="3:16" x14ac:dyDescent="0.2">
      <c r="C69" s="12" t="s">
        <v>190</v>
      </c>
      <c r="D69" s="505"/>
      <c r="E69" s="319"/>
      <c r="F69" s="304"/>
      <c r="G69" s="304"/>
      <c r="H69" s="304"/>
      <c r="I69" s="304"/>
      <c r="J69" s="304"/>
      <c r="K69" s="307">
        <f>SUM(E69:J69)</f>
        <v>0</v>
      </c>
      <c r="L69" s="160" t="str">
        <f>IF(K69&gt;1,"Total sold cannot exceed 100%"," ")</f>
        <v xml:space="preserve"> </v>
      </c>
      <c r="M69" s="12"/>
      <c r="N69" s="12"/>
      <c r="O69" s="12"/>
      <c r="P69" s="12"/>
    </row>
    <row r="70" spans="3:16" x14ac:dyDescent="0.2">
      <c r="C70" s="12" t="s">
        <v>191</v>
      </c>
      <c r="D70" s="506"/>
      <c r="E70" s="319"/>
      <c r="F70" s="304"/>
      <c r="G70" s="304"/>
      <c r="H70" s="304"/>
      <c r="I70" s="304"/>
      <c r="J70" s="304"/>
      <c r="K70" s="307">
        <f t="shared" ref="K70:K79" si="13">SUM(E70:J70)</f>
        <v>0</v>
      </c>
      <c r="L70" s="160" t="str">
        <f t="shared" ref="L70:L79" si="14">IF(K70&gt;1,"Total sold cannot exceed 100%"," ")</f>
        <v xml:space="preserve"> </v>
      </c>
      <c r="M70" s="12"/>
      <c r="N70" s="12"/>
      <c r="O70" s="12"/>
      <c r="P70" s="12"/>
    </row>
    <row r="71" spans="3:16" x14ac:dyDescent="0.2">
      <c r="C71" s="12" t="s">
        <v>192</v>
      </c>
      <c r="D71" s="506"/>
      <c r="E71" s="319"/>
      <c r="F71" s="304"/>
      <c r="G71" s="304"/>
      <c r="H71" s="304"/>
      <c r="I71" s="304"/>
      <c r="J71" s="304"/>
      <c r="K71" s="307">
        <f t="shared" si="13"/>
        <v>0</v>
      </c>
      <c r="L71" s="160" t="str">
        <f t="shared" si="14"/>
        <v xml:space="preserve"> </v>
      </c>
      <c r="M71" s="12"/>
      <c r="N71" s="12"/>
      <c r="O71" s="12"/>
      <c r="P71" s="12"/>
    </row>
    <row r="72" spans="3:16" x14ac:dyDescent="0.2">
      <c r="C72" s="12" t="s">
        <v>193</v>
      </c>
      <c r="D72" s="506"/>
      <c r="E72" s="319"/>
      <c r="F72" s="304"/>
      <c r="G72" s="304"/>
      <c r="H72" s="304"/>
      <c r="I72" s="304"/>
      <c r="J72" s="304"/>
      <c r="K72" s="307">
        <f t="shared" si="13"/>
        <v>0</v>
      </c>
      <c r="L72" s="160" t="str">
        <f t="shared" si="14"/>
        <v xml:space="preserve"> </v>
      </c>
      <c r="M72" s="12"/>
      <c r="N72" s="12"/>
      <c r="O72" s="12"/>
      <c r="P72" s="12"/>
    </row>
    <row r="73" spans="3:16" x14ac:dyDescent="0.2">
      <c r="C73" s="12" t="s">
        <v>194</v>
      </c>
      <c r="D73" s="507"/>
      <c r="E73" s="319"/>
      <c r="F73" s="304"/>
      <c r="G73" s="304"/>
      <c r="H73" s="304"/>
      <c r="I73" s="304"/>
      <c r="J73" s="304"/>
      <c r="K73" s="307">
        <f t="shared" si="13"/>
        <v>0</v>
      </c>
      <c r="L73" s="160" t="str">
        <f t="shared" si="14"/>
        <v xml:space="preserve"> </v>
      </c>
      <c r="M73" s="12"/>
      <c r="N73" s="12"/>
      <c r="O73" s="12"/>
      <c r="P73" s="12"/>
    </row>
    <row r="74" spans="3:16" x14ac:dyDescent="0.2">
      <c r="C74" s="100" t="s">
        <v>195</v>
      </c>
      <c r="D74" s="321"/>
      <c r="E74" s="404" t="s">
        <v>196</v>
      </c>
      <c r="F74" s="317"/>
      <c r="G74" s="317"/>
      <c r="H74" s="317"/>
      <c r="I74" s="317"/>
      <c r="J74" s="317"/>
      <c r="K74" s="330"/>
      <c r="L74" s="160"/>
      <c r="M74" s="12"/>
      <c r="N74" s="12"/>
      <c r="O74" s="12"/>
      <c r="P74" s="12"/>
    </row>
    <row r="75" spans="3:16" x14ac:dyDescent="0.2">
      <c r="C75" s="12" t="s">
        <v>190</v>
      </c>
      <c r="D75" s="333">
        <f>D14</f>
        <v>0</v>
      </c>
      <c r="E75" s="319"/>
      <c r="F75" s="304"/>
      <c r="G75" s="304"/>
      <c r="H75" s="304"/>
      <c r="I75" s="304"/>
      <c r="J75" s="304"/>
      <c r="K75" s="307">
        <f t="shared" si="13"/>
        <v>0</v>
      </c>
      <c r="L75" s="160" t="str">
        <f t="shared" si="14"/>
        <v xml:space="preserve"> </v>
      </c>
      <c r="M75" s="12"/>
      <c r="N75" s="12"/>
      <c r="O75" s="12"/>
      <c r="P75" s="12"/>
    </row>
    <row r="76" spans="3:16" x14ac:dyDescent="0.2">
      <c r="C76" s="12" t="s">
        <v>191</v>
      </c>
      <c r="D76" s="333">
        <f>D15</f>
        <v>0</v>
      </c>
      <c r="E76" s="319"/>
      <c r="F76" s="304"/>
      <c r="G76" s="304"/>
      <c r="H76" s="304"/>
      <c r="I76" s="304"/>
      <c r="J76" s="304"/>
      <c r="K76" s="307">
        <f t="shared" si="13"/>
        <v>0</v>
      </c>
      <c r="L76" s="160" t="str">
        <f t="shared" si="14"/>
        <v xml:space="preserve"> </v>
      </c>
      <c r="M76" s="12"/>
      <c r="N76" s="12"/>
      <c r="O76" s="12"/>
      <c r="P76" s="12"/>
    </row>
    <row r="77" spans="3:16" x14ac:dyDescent="0.2">
      <c r="C77" s="12" t="s">
        <v>192</v>
      </c>
      <c r="D77" s="333">
        <f>D16</f>
        <v>0</v>
      </c>
      <c r="E77" s="319"/>
      <c r="F77" s="304"/>
      <c r="G77" s="304"/>
      <c r="H77" s="304"/>
      <c r="I77" s="304"/>
      <c r="J77" s="304"/>
      <c r="K77" s="307">
        <f t="shared" si="13"/>
        <v>0</v>
      </c>
      <c r="L77" s="160" t="str">
        <f t="shared" si="14"/>
        <v xml:space="preserve"> </v>
      </c>
      <c r="M77" s="12"/>
      <c r="N77" s="12"/>
      <c r="O77" s="12"/>
      <c r="P77" s="12"/>
    </row>
    <row r="78" spans="3:16" x14ac:dyDescent="0.2">
      <c r="C78" s="12" t="s">
        <v>193</v>
      </c>
      <c r="D78" s="333">
        <f>D17</f>
        <v>0</v>
      </c>
      <c r="E78" s="319"/>
      <c r="F78" s="304"/>
      <c r="G78" s="304"/>
      <c r="H78" s="304"/>
      <c r="I78" s="304"/>
      <c r="J78" s="304"/>
      <c r="K78" s="307">
        <f t="shared" si="13"/>
        <v>0</v>
      </c>
      <c r="L78" s="160" t="str">
        <f t="shared" si="14"/>
        <v xml:space="preserve"> </v>
      </c>
      <c r="M78" s="12"/>
      <c r="N78" s="12"/>
      <c r="O78" s="12"/>
      <c r="P78" s="12"/>
    </row>
    <row r="79" spans="3:16" ht="13.5" thickBot="1" x14ac:dyDescent="0.25">
      <c r="C79" s="12" t="s">
        <v>194</v>
      </c>
      <c r="D79" s="333">
        <f>D18</f>
        <v>0</v>
      </c>
      <c r="E79" s="380"/>
      <c r="F79" s="403"/>
      <c r="G79" s="403"/>
      <c r="H79" s="403"/>
      <c r="I79" s="403"/>
      <c r="J79" s="403"/>
      <c r="K79" s="308">
        <f t="shared" si="13"/>
        <v>0</v>
      </c>
      <c r="L79" s="160" t="str">
        <f t="shared" si="14"/>
        <v xml:space="preserve"> </v>
      </c>
      <c r="M79" s="12"/>
      <c r="N79" s="12"/>
      <c r="O79" s="12"/>
      <c r="P79" s="12"/>
    </row>
    <row r="80" spans="3:16" ht="13.5" thickBot="1" x14ac:dyDescent="0.25">
      <c r="C80" s="302" t="s">
        <v>197</v>
      </c>
      <c r="D80" s="419"/>
      <c r="E80" s="420">
        <f t="shared" ref="E80" si="15">($D69*E69+$D75*E75)*E54+($D70*E70+$D76*E76)*E55+($D71*E71+$D77*E77)*E56+($D72*E72+$D78*E78)*E57+($D73*E73+$D79*E79)*E58+$D61*E61</f>
        <v>0</v>
      </c>
      <c r="F80" s="420">
        <f>($D69*F69+$D75*F75)*F54+($D70*F70+$D76*F76)*F55+($D71*F71+$D77*F77)*F56+($D72*F72+$D78*F78)*F57+($D73*F73+$D79*F79)*F58+$D61*F61</f>
        <v>0</v>
      </c>
      <c r="G80" s="420">
        <f t="shared" ref="G80:J80" si="16">($D69*G69+$D75*G75)*G54+($D70*G70+$D76*G76)*G55+($D71*G71+$D77*G77)*G56+($D72*G72+$D78*G78)*G57+($D73*G73+$D79*G79)*G58+$D61*G61</f>
        <v>0</v>
      </c>
      <c r="H80" s="420">
        <f t="shared" si="16"/>
        <v>0</v>
      </c>
      <c r="I80" s="420">
        <f t="shared" si="16"/>
        <v>0</v>
      </c>
      <c r="J80" s="420">
        <f t="shared" si="16"/>
        <v>0</v>
      </c>
      <c r="K80" s="17"/>
      <c r="M80" s="12"/>
      <c r="N80" s="12"/>
      <c r="O80" s="12"/>
      <c r="P80" s="12"/>
    </row>
    <row r="81" spans="3:18" ht="13.5" thickBot="1" x14ac:dyDescent="0.25">
      <c r="C81" s="12"/>
      <c r="D81" s="164"/>
      <c r="F81" s="313"/>
      <c r="G81" s="313"/>
      <c r="H81" s="313"/>
      <c r="I81" s="313"/>
      <c r="J81" s="313"/>
      <c r="M81" s="12"/>
      <c r="N81" s="12"/>
      <c r="O81" s="12"/>
      <c r="P81" s="12"/>
    </row>
    <row r="82" spans="3:18" x14ac:dyDescent="0.2">
      <c r="C82" s="65" t="s">
        <v>198</v>
      </c>
      <c r="D82" s="618" t="s">
        <v>199</v>
      </c>
      <c r="E82" s="609" t="s">
        <v>200</v>
      </c>
      <c r="F82" s="609"/>
      <c r="G82" s="609"/>
      <c r="H82" s="609"/>
      <c r="I82" s="609"/>
      <c r="J82" s="609"/>
      <c r="K82" s="7"/>
      <c r="M82" s="12"/>
      <c r="N82" s="12"/>
      <c r="O82" s="12"/>
      <c r="P82" s="12"/>
    </row>
    <row r="83" spans="3:18" ht="12.75" customHeight="1" thickBot="1" x14ac:dyDescent="0.25">
      <c r="C83" s="386" t="s">
        <v>201</v>
      </c>
      <c r="D83" s="619"/>
      <c r="E83" s="167" t="str">
        <f>'Whole Farm Budget'!$E$10</f>
        <v>January</v>
      </c>
      <c r="F83" s="258" t="str">
        <f>'Whole Farm Budget'!F10</f>
        <v>March</v>
      </c>
      <c r="G83" s="258" t="str">
        <f>'Whole Farm Budget'!G10</f>
        <v>May</v>
      </c>
      <c r="H83" s="258" t="str">
        <f>'Whole Farm Budget'!H10</f>
        <v>July</v>
      </c>
      <c r="I83" s="258" t="str">
        <f>'Whole Farm Budget'!I10</f>
        <v>September</v>
      </c>
      <c r="J83" s="508" t="str">
        <f>'Whole Farm Budget'!J10</f>
        <v>November</v>
      </c>
      <c r="K83" s="624" t="s">
        <v>127</v>
      </c>
      <c r="L83" s="616" t="s">
        <v>163</v>
      </c>
      <c r="M83" s="616"/>
      <c r="N83" s="527"/>
      <c r="O83" s="527"/>
      <c r="P83" s="12"/>
    </row>
    <row r="84" spans="3:18" ht="13.5" thickBot="1" x14ac:dyDescent="0.25">
      <c r="C84" s="386" t="s">
        <v>202</v>
      </c>
      <c r="D84" s="619"/>
      <c r="E84" s="163" t="str">
        <f>'Whole Farm Budget'!E11</f>
        <v>February</v>
      </c>
      <c r="F84" s="55" t="str">
        <f>'Whole Farm Budget'!F11</f>
        <v>April</v>
      </c>
      <c r="G84" s="55" t="str">
        <f>'Whole Farm Budget'!G11</f>
        <v>June</v>
      </c>
      <c r="H84" s="55" t="str">
        <f>'Whole Farm Budget'!H11</f>
        <v>August</v>
      </c>
      <c r="I84" s="55" t="str">
        <f>'Whole Farm Budget'!I11</f>
        <v>October</v>
      </c>
      <c r="J84" s="55" t="str">
        <f>'Whole Farm Budget'!J11</f>
        <v>December</v>
      </c>
      <c r="K84" s="625"/>
      <c r="L84" s="616"/>
      <c r="M84" s="616"/>
      <c r="N84" s="527"/>
      <c r="O84" s="527"/>
      <c r="P84" s="12"/>
      <c r="R84" s="329"/>
    </row>
    <row r="85" spans="3:18" x14ac:dyDescent="0.2">
      <c r="C85" s="12" t="s">
        <v>190</v>
      </c>
      <c r="D85" s="573"/>
      <c r="E85" s="287"/>
      <c r="F85" s="287"/>
      <c r="G85" s="287"/>
      <c r="H85" s="287"/>
      <c r="I85" s="287"/>
      <c r="J85" s="488"/>
      <c r="K85" s="307">
        <f>SUM(E85:J85)</f>
        <v>0</v>
      </c>
      <c r="L85" s="160" t="str">
        <f>IF(D85&gt;0,IF(SUM(E85:J85)&lt;&gt;1,"Total allocated does not equal 100%&gt;"," ")," ")</f>
        <v xml:space="preserve"> </v>
      </c>
      <c r="M85" s="12"/>
      <c r="N85" s="12"/>
      <c r="O85" s="12"/>
      <c r="P85" s="12"/>
    </row>
    <row r="86" spans="3:18" x14ac:dyDescent="0.2">
      <c r="C86" s="12" t="s">
        <v>191</v>
      </c>
      <c r="D86" s="574"/>
      <c r="E86" s="287"/>
      <c r="F86" s="287"/>
      <c r="G86" s="287"/>
      <c r="H86" s="287"/>
      <c r="I86" s="287"/>
      <c r="J86" s="488"/>
      <c r="K86" s="307">
        <f t="shared" ref="K86:K88" si="17">SUM(E86:J86)</f>
        <v>0</v>
      </c>
      <c r="L86" s="160" t="str">
        <f t="shared" ref="L86:L89" si="18">IF(D86&gt;0,IF(SUM(E86:J86)&lt;&gt;1,"Total allocated does not equal 100%&gt;"," ")," ")</f>
        <v xml:space="preserve"> </v>
      </c>
      <c r="M86" s="12"/>
      <c r="N86" s="12"/>
      <c r="O86" s="12"/>
      <c r="P86" s="12"/>
    </row>
    <row r="87" spans="3:18" x14ac:dyDescent="0.2">
      <c r="C87" s="12" t="s">
        <v>192</v>
      </c>
      <c r="D87" s="574"/>
      <c r="E87" s="287"/>
      <c r="F87" s="287"/>
      <c r="G87" s="287"/>
      <c r="H87" s="287"/>
      <c r="I87" s="287"/>
      <c r="J87" s="488"/>
      <c r="K87" s="307">
        <f t="shared" si="17"/>
        <v>0</v>
      </c>
      <c r="L87" s="160" t="str">
        <f t="shared" si="18"/>
        <v xml:space="preserve"> </v>
      </c>
      <c r="M87" s="12"/>
      <c r="N87" s="12"/>
      <c r="O87" s="12"/>
      <c r="P87" s="12"/>
    </row>
    <row r="88" spans="3:18" x14ac:dyDescent="0.2">
      <c r="C88" s="12" t="s">
        <v>193</v>
      </c>
      <c r="D88" s="574"/>
      <c r="E88" s="287"/>
      <c r="F88" s="287"/>
      <c r="G88" s="287"/>
      <c r="H88" s="287"/>
      <c r="I88" s="287"/>
      <c r="J88" s="488"/>
      <c r="K88" s="307">
        <f t="shared" si="17"/>
        <v>0</v>
      </c>
      <c r="L88" s="160" t="str">
        <f t="shared" si="18"/>
        <v xml:space="preserve"> </v>
      </c>
      <c r="M88" s="12"/>
      <c r="N88" s="12"/>
      <c r="O88" s="12"/>
      <c r="P88" s="12"/>
    </row>
    <row r="89" spans="3:18" ht="13.5" thickBot="1" x14ac:dyDescent="0.25">
      <c r="C89" s="12" t="s">
        <v>194</v>
      </c>
      <c r="D89" s="575"/>
      <c r="E89" s="309"/>
      <c r="F89" s="309"/>
      <c r="G89" s="309"/>
      <c r="H89" s="309"/>
      <c r="I89" s="309"/>
      <c r="J89" s="489"/>
      <c r="K89" s="307">
        <f>SUM(E89:J89)</f>
        <v>0</v>
      </c>
      <c r="L89" s="160" t="str">
        <f t="shared" si="18"/>
        <v xml:space="preserve"> </v>
      </c>
      <c r="M89" s="12"/>
      <c r="N89" s="12"/>
      <c r="O89" s="12"/>
      <c r="P89" s="12"/>
      <c r="Q89" s="12"/>
      <c r="R89" s="12"/>
    </row>
    <row r="90" spans="3:18" ht="13.5" thickBot="1" x14ac:dyDescent="0.25">
      <c r="C90" s="302" t="s">
        <v>203</v>
      </c>
      <c r="D90" s="421"/>
      <c r="E90" s="422">
        <f>E85*$D85*E54+E86*$D86*E55+E87*$D87*E56+E88*$D88*E57+E89*$D89*E58</f>
        <v>0</v>
      </c>
      <c r="F90" s="422">
        <f t="shared" ref="E90:J90" si="19">F85*$D85*F54+F86*$D86*F55+F87*$D87*F56+F88*$D88*F57+F89*$D89*F58</f>
        <v>0</v>
      </c>
      <c r="G90" s="422">
        <f t="shared" si="19"/>
        <v>0</v>
      </c>
      <c r="H90" s="422">
        <f t="shared" si="19"/>
        <v>0</v>
      </c>
      <c r="I90" s="422">
        <f t="shared" si="19"/>
        <v>0</v>
      </c>
      <c r="J90" s="422">
        <f t="shared" si="19"/>
        <v>0</v>
      </c>
      <c r="K90" s="423"/>
      <c r="L90" s="160"/>
      <c r="M90" s="12"/>
      <c r="N90" s="12"/>
      <c r="O90" s="12"/>
      <c r="P90" s="12"/>
      <c r="Q90" s="12"/>
      <c r="R90" s="12"/>
    </row>
    <row r="91" spans="3:18" ht="13.5" thickBot="1" x14ac:dyDescent="0.25">
      <c r="C91" s="12"/>
      <c r="E91" s="49"/>
      <c r="F91" s="49"/>
      <c r="G91" s="49"/>
      <c r="H91" s="49"/>
      <c r="I91" s="49"/>
      <c r="J91" s="49"/>
      <c r="K91" s="310"/>
      <c r="M91" s="12"/>
      <c r="N91" s="12"/>
      <c r="O91" s="12"/>
      <c r="P91" s="12"/>
      <c r="Q91" s="12"/>
      <c r="R91" s="12"/>
    </row>
    <row r="92" spans="3:18" ht="12.75" customHeight="1" x14ac:dyDescent="0.2">
      <c r="C92" s="97"/>
      <c r="D92" s="314" t="s">
        <v>204</v>
      </c>
      <c r="E92" s="383" t="s">
        <v>205</v>
      </c>
      <c r="F92" s="171" t="s">
        <v>206</v>
      </c>
      <c r="G92" s="171" t="s">
        <v>207</v>
      </c>
      <c r="H92" s="171" t="s">
        <v>205</v>
      </c>
      <c r="I92" s="171" t="s">
        <v>205</v>
      </c>
      <c r="J92" s="66" t="s">
        <v>208</v>
      </c>
      <c r="Q92" s="12"/>
      <c r="R92" s="12"/>
    </row>
    <row r="93" spans="3:18" x14ac:dyDescent="0.2">
      <c r="C93" s="100" t="s">
        <v>209</v>
      </c>
      <c r="D93" s="291" t="s">
        <v>210</v>
      </c>
      <c r="E93" s="306" t="s">
        <v>211</v>
      </c>
      <c r="F93" s="55" t="s">
        <v>212</v>
      </c>
      <c r="G93" s="55" t="s">
        <v>213</v>
      </c>
      <c r="H93" s="55" t="s">
        <v>214</v>
      </c>
      <c r="I93" s="55" t="s">
        <v>215</v>
      </c>
      <c r="J93" s="170" t="s">
        <v>210</v>
      </c>
      <c r="Q93" s="12"/>
      <c r="R93" s="12"/>
    </row>
    <row r="94" spans="3:18" x14ac:dyDescent="0.2">
      <c r="C94" s="12" t="s">
        <v>190</v>
      </c>
      <c r="D94" s="323">
        <f>D69</f>
        <v>0</v>
      </c>
      <c r="E94" s="303">
        <f>D85</f>
        <v>0</v>
      </c>
      <c r="F94" s="11">
        <f>D75</f>
        <v>0</v>
      </c>
      <c r="G94" s="11">
        <f>D94+E94+F94</f>
        <v>0</v>
      </c>
      <c r="H94" s="303">
        <f>Livestock!K53</f>
        <v>0</v>
      </c>
      <c r="I94" s="11">
        <f>K69*D69+K75*D75</f>
        <v>0</v>
      </c>
      <c r="J94" s="324">
        <f>G94-I94-H94</f>
        <v>0</v>
      </c>
      <c r="K94" t="str">
        <f>IF(J94&lt;0,"Warning: ending inventory cannot be negative."," ")</f>
        <v xml:space="preserve"> </v>
      </c>
      <c r="Q94" s="12"/>
      <c r="R94" s="12"/>
    </row>
    <row r="95" spans="3:18" x14ac:dyDescent="0.2">
      <c r="C95" s="12" t="s">
        <v>191</v>
      </c>
      <c r="D95" s="323">
        <f t="shared" ref="D95:D98" si="20">D70</f>
        <v>0</v>
      </c>
      <c r="E95" s="303">
        <f>D86</f>
        <v>0</v>
      </c>
      <c r="F95" s="11">
        <f t="shared" ref="F95:F98" si="21">D76</f>
        <v>0</v>
      </c>
      <c r="G95" s="11">
        <f t="shared" ref="G95:G98" si="22">D95+E95+F95</f>
        <v>0</v>
      </c>
      <c r="H95" s="303"/>
      <c r="I95" s="11">
        <f t="shared" ref="I95:I98" si="23">K70*D70+K76*D76</f>
        <v>0</v>
      </c>
      <c r="J95" s="324">
        <f>G95-I95-H95</f>
        <v>0</v>
      </c>
      <c r="K95" t="str">
        <f t="shared" ref="K95:K98" si="24">IF(J95&lt;0,"Warning: ending inventory cannot be negative."," ")</f>
        <v xml:space="preserve"> </v>
      </c>
      <c r="Q95" s="12"/>
      <c r="R95" s="12"/>
    </row>
    <row r="96" spans="3:18" x14ac:dyDescent="0.2">
      <c r="C96" s="12" t="s">
        <v>192</v>
      </c>
      <c r="D96" s="323">
        <f t="shared" si="20"/>
        <v>0</v>
      </c>
      <c r="E96" s="303">
        <f>D87</f>
        <v>0</v>
      </c>
      <c r="F96" s="11">
        <f t="shared" si="21"/>
        <v>0</v>
      </c>
      <c r="G96" s="11">
        <f t="shared" si="22"/>
        <v>0</v>
      </c>
      <c r="H96" s="303">
        <f>Livestock!K54</f>
        <v>0</v>
      </c>
      <c r="I96" s="11">
        <f t="shared" si="23"/>
        <v>0</v>
      </c>
      <c r="J96" s="324">
        <f>G96-I96-H96</f>
        <v>0</v>
      </c>
      <c r="K96" t="str">
        <f t="shared" si="24"/>
        <v xml:space="preserve"> </v>
      </c>
      <c r="Q96" s="12"/>
      <c r="R96" s="12"/>
    </row>
    <row r="97" spans="3:18" x14ac:dyDescent="0.2">
      <c r="C97" s="12" t="s">
        <v>193</v>
      </c>
      <c r="D97" s="323">
        <f t="shared" si="20"/>
        <v>0</v>
      </c>
      <c r="E97" s="303">
        <f>D88</f>
        <v>0</v>
      </c>
      <c r="F97" s="11">
        <f t="shared" si="21"/>
        <v>0</v>
      </c>
      <c r="G97" s="11">
        <f t="shared" si="22"/>
        <v>0</v>
      </c>
      <c r="H97" s="303">
        <f>Livestock!K55</f>
        <v>0</v>
      </c>
      <c r="I97" s="11">
        <f t="shared" si="23"/>
        <v>0</v>
      </c>
      <c r="J97" s="324">
        <f>G97-I97-H97</f>
        <v>0</v>
      </c>
      <c r="K97" t="str">
        <f t="shared" si="24"/>
        <v xml:space="preserve"> </v>
      </c>
      <c r="Q97" s="12"/>
      <c r="R97" s="12"/>
    </row>
    <row r="98" spans="3:18" ht="13.5" thickBot="1" x14ac:dyDescent="0.25">
      <c r="C98" s="12" t="s">
        <v>194</v>
      </c>
      <c r="D98" s="325">
        <f t="shared" si="20"/>
        <v>0</v>
      </c>
      <c r="E98" s="326">
        <f>D89</f>
        <v>0</v>
      </c>
      <c r="F98" s="327">
        <f t="shared" si="21"/>
        <v>0</v>
      </c>
      <c r="G98" s="327">
        <f t="shared" si="22"/>
        <v>0</v>
      </c>
      <c r="H98" s="326">
        <f>Livestock!K56</f>
        <v>0</v>
      </c>
      <c r="I98" s="327">
        <f t="shared" si="23"/>
        <v>0</v>
      </c>
      <c r="J98" s="328">
        <f>G98-I98-H98</f>
        <v>0</v>
      </c>
      <c r="K98" t="str">
        <f t="shared" si="24"/>
        <v xml:space="preserve"> </v>
      </c>
      <c r="Q98" s="12"/>
      <c r="R98" s="12"/>
    </row>
    <row r="99" spans="3:18" x14ac:dyDescent="0.2">
      <c r="C99" s="12"/>
      <c r="D99" s="303"/>
      <c r="E99" s="303"/>
      <c r="F99" s="11"/>
      <c r="G99" s="11"/>
      <c r="H99" s="303"/>
      <c r="I99" s="11"/>
      <c r="J99" s="322"/>
      <c r="Q99" s="12"/>
      <c r="R99" s="12"/>
    </row>
    <row r="100" spans="3:18" x14ac:dyDescent="0.2">
      <c r="C100" s="12"/>
      <c r="D100" s="303"/>
      <c r="Q100" s="12"/>
      <c r="R100" s="12"/>
    </row>
    <row r="101" spans="3:18" x14ac:dyDescent="0.2">
      <c r="C101" s="263" t="s">
        <v>216</v>
      </c>
    </row>
    <row r="103" spans="3:18" x14ac:dyDescent="0.2">
      <c r="E103" s="213"/>
      <c r="F103" s="213"/>
      <c r="G103" s="213"/>
      <c r="H103" s="213"/>
      <c r="I103" s="213"/>
      <c r="J103" s="213"/>
    </row>
  </sheetData>
  <sheetProtection sheet="1" objects="1" scenarios="1"/>
  <mergeCells count="22">
    <mergeCell ref="L66:M67"/>
    <mergeCell ref="L68:M68"/>
    <mergeCell ref="L38:M39"/>
    <mergeCell ref="L83:M84"/>
    <mergeCell ref="C4:F4"/>
    <mergeCell ref="K9:P9"/>
    <mergeCell ref="E82:J82"/>
    <mergeCell ref="D82:D84"/>
    <mergeCell ref="D66:D67"/>
    <mergeCell ref="D65:J65"/>
    <mergeCell ref="K66:K67"/>
    <mergeCell ref="K83:K84"/>
    <mergeCell ref="E60:K60"/>
    <mergeCell ref="L61:M62"/>
    <mergeCell ref="Q11:S11"/>
    <mergeCell ref="Q13:T13"/>
    <mergeCell ref="Q14:S14"/>
    <mergeCell ref="E51:J51"/>
    <mergeCell ref="D51:D53"/>
    <mergeCell ref="D38:D39"/>
    <mergeCell ref="D37:J37"/>
    <mergeCell ref="K38:K39"/>
  </mergeCells>
  <phoneticPr fontId="0" type="noConversion"/>
  <conditionalFormatting sqref="L54:S60 L63:S63 P61:S62">
    <cfRule type="containsText" dxfId="0" priority="4" operator="containsText" text="Price needed">
      <formula>NOT(ISERROR(SEARCH("Price needed",L54)))</formula>
    </cfRule>
  </conditionalFormatting>
  <dataValidations disablePrompts="1" count="1">
    <dataValidation type="whole" errorStyle="warning" operator="greaterThanOrEqual" allowBlank="1" showInputMessage="1" showErrorMessage="1" error="This column should not be negative." sqref="J94:J99">
      <formula1>0</formula1>
    </dataValidation>
  </dataValidations>
  <hyperlinks>
    <hyperlink ref="Q11" r:id="rId1"/>
    <hyperlink ref="Q13" r:id="rId2"/>
    <hyperlink ref="Q14" r:id="rId3"/>
    <hyperlink ref="C101" location="Overhead!A1" display="Continue to Overhead"/>
  </hyperlinks>
  <pageMargins left="0.75" right="0.75" top="0.75" bottom="0.75" header="0.5" footer="0.5"/>
  <pageSetup scale="53" orientation="portrait" r:id="rId4"/>
  <headerFooter alignWithMargins="0">
    <oddHeader>&amp;LIowa State University Extension and Outreach&amp;RAg Decision Maker File C3-15</oddHeader>
    <oddFooter>&amp;Lhttp://www.extension.iastate.edu/agdm/wholefarm/xls/c3-15cashflowbudget.xlsx&amp;R&amp;A</oddFooter>
  </headerFooter>
  <rowBreaks count="1" manualBreakCount="1">
    <brk id="49" max="16383" man="1"/>
  </rowBreaks>
  <legacyDrawing r:id="rId5"/>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57"/>
  <sheetViews>
    <sheetView showGridLines="0" zoomScaleNormal="100" workbookViewId="0">
      <selection activeCell="C1" sqref="C1"/>
    </sheetView>
  </sheetViews>
  <sheetFormatPr defaultRowHeight="12.75" x14ac:dyDescent="0.2"/>
  <cols>
    <col min="1" max="1" width="1.7109375" style="260" customWidth="1"/>
    <col min="2" max="2" width="1.7109375" customWidth="1"/>
    <col min="3" max="3" width="40.7109375" customWidth="1"/>
    <col min="4" max="10" width="11" customWidth="1"/>
    <col min="11" max="13" width="10.7109375" customWidth="1"/>
  </cols>
  <sheetData>
    <row r="1" spans="1:13" s="259" customFormat="1" ht="18.75" thickBot="1" x14ac:dyDescent="0.3">
      <c r="C1" s="259" t="s">
        <v>217</v>
      </c>
    </row>
    <row r="2" spans="1:13" s="158" customFormat="1" ht="15.75" thickTop="1" x14ac:dyDescent="0.25">
      <c r="A2" s="458"/>
      <c r="B2" s="157"/>
      <c r="C2" s="261" t="s">
        <v>1</v>
      </c>
    </row>
    <row r="3" spans="1:13" s="155" customFormat="1" x14ac:dyDescent="0.2">
      <c r="A3" s="458"/>
      <c r="B3" s="159"/>
      <c r="C3" s="160"/>
      <c r="D3" s="160"/>
      <c r="E3" s="156"/>
      <c r="F3" s="160"/>
      <c r="G3" s="160"/>
      <c r="H3" s="160"/>
      <c r="I3" s="160"/>
      <c r="J3" s="160"/>
      <c r="K3" s="160"/>
      <c r="L3" s="160"/>
      <c r="M3" s="160"/>
    </row>
    <row r="4" spans="1:13" s="155" customFormat="1" x14ac:dyDescent="0.2">
      <c r="A4" s="458"/>
      <c r="B4" s="159"/>
      <c r="C4" s="579" t="s">
        <v>3</v>
      </c>
      <c r="D4" s="579"/>
      <c r="E4" s="579"/>
      <c r="F4" s="144"/>
      <c r="G4" s="144"/>
      <c r="H4" s="144"/>
      <c r="I4" s="160"/>
      <c r="J4" s="160"/>
      <c r="K4" s="160"/>
      <c r="L4" s="160"/>
      <c r="M4" s="160"/>
    </row>
    <row r="5" spans="1:13" s="155" customFormat="1" x14ac:dyDescent="0.2">
      <c r="A5" s="458"/>
      <c r="B5" s="159"/>
      <c r="C5" s="474" t="s">
        <v>4</v>
      </c>
      <c r="D5" s="475"/>
      <c r="E5" s="135"/>
      <c r="F5" s="160"/>
      <c r="G5" s="160"/>
      <c r="H5" s="160"/>
      <c r="I5" s="160"/>
      <c r="J5" s="160"/>
      <c r="K5" s="160"/>
      <c r="L5" s="160"/>
      <c r="M5" s="160"/>
    </row>
    <row r="6" spans="1:13" ht="15.75" thickBot="1" x14ac:dyDescent="0.25">
      <c r="A6" s="458"/>
      <c r="B6" s="26"/>
      <c r="C6" s="43"/>
    </row>
    <row r="7" spans="1:13" ht="13.5" thickBot="1" x14ac:dyDescent="0.25">
      <c r="A7" s="458"/>
      <c r="B7" s="26"/>
      <c r="C7" s="12"/>
      <c r="D7" s="74">
        <f>'Getting Started'!C10</f>
        <v>0</v>
      </c>
      <c r="E7" s="45"/>
      <c r="F7" s="45"/>
      <c r="G7" s="45"/>
      <c r="H7" s="47">
        <f>'Getting Started'!C11</f>
        <v>0</v>
      </c>
      <c r="I7" s="45"/>
      <c r="J7" s="48"/>
    </row>
    <row r="8" spans="1:13" ht="13.5" thickBot="1" x14ac:dyDescent="0.25">
      <c r="A8" s="458"/>
      <c r="B8" s="26"/>
      <c r="C8" s="12"/>
      <c r="D8" s="97"/>
      <c r="E8" s="12"/>
      <c r="F8" s="12"/>
      <c r="G8" s="12"/>
      <c r="H8" s="65"/>
      <c r="I8" s="12"/>
      <c r="J8" s="12"/>
      <c r="K8" s="12"/>
    </row>
    <row r="9" spans="1:13" x14ac:dyDescent="0.2">
      <c r="A9" s="458"/>
      <c r="B9" s="26"/>
      <c r="C9" s="11"/>
      <c r="D9" s="236"/>
      <c r="E9" s="609" t="s">
        <v>218</v>
      </c>
      <c r="F9" s="609"/>
      <c r="G9" s="609"/>
      <c r="H9" s="609"/>
      <c r="I9" s="609"/>
      <c r="J9" s="632"/>
      <c r="K9" s="174"/>
    </row>
    <row r="10" spans="1:13" ht="12.4" customHeight="1" x14ac:dyDescent="0.2">
      <c r="A10" s="458"/>
      <c r="B10" s="26"/>
      <c r="C10" s="387" t="s">
        <v>219</v>
      </c>
      <c r="D10" s="368" t="s">
        <v>220</v>
      </c>
      <c r="E10" s="114" t="str">
        <f>'Whole Farm Budget'!E10</f>
        <v>January</v>
      </c>
      <c r="F10" s="112" t="str">
        <f>'Whole Farm Budget'!F10</f>
        <v>March</v>
      </c>
      <c r="G10" s="72" t="str">
        <f>'Whole Farm Budget'!G10</f>
        <v>May</v>
      </c>
      <c r="H10" s="114" t="str">
        <f>'Whole Farm Budget'!H10</f>
        <v>July</v>
      </c>
      <c r="I10" s="72" t="str">
        <f>'Whole Farm Budget'!I10</f>
        <v>September</v>
      </c>
      <c r="J10" s="112" t="str">
        <f>'Whole Farm Budget'!J10</f>
        <v>November</v>
      </c>
      <c r="K10" s="596" t="s">
        <v>127</v>
      </c>
      <c r="L10" s="615" t="s">
        <v>163</v>
      </c>
      <c r="M10" s="615"/>
    </row>
    <row r="11" spans="1:13" ht="12.75" customHeight="1" thickBot="1" x14ac:dyDescent="0.25">
      <c r="A11" s="458"/>
      <c r="B11" s="26"/>
      <c r="C11" s="12"/>
      <c r="D11" s="369" t="s">
        <v>221</v>
      </c>
      <c r="E11" s="115" t="str">
        <f>'Whole Farm Budget'!E11</f>
        <v>February</v>
      </c>
      <c r="F11" s="113" t="str">
        <f>'Whole Farm Budget'!F11</f>
        <v>April</v>
      </c>
      <c r="G11" s="73" t="str">
        <f>'Whole Farm Budget'!G11</f>
        <v>June</v>
      </c>
      <c r="H11" s="115" t="str">
        <f>'Whole Farm Budget'!H11</f>
        <v>August</v>
      </c>
      <c r="I11" s="73" t="str">
        <f>'Whole Farm Budget'!I11</f>
        <v>October</v>
      </c>
      <c r="J11" s="113" t="str">
        <f>'Whole Farm Budget'!J11</f>
        <v>December</v>
      </c>
      <c r="K11" s="596"/>
      <c r="L11" s="615"/>
      <c r="M11" s="615"/>
    </row>
    <row r="12" spans="1:13" x14ac:dyDescent="0.2">
      <c r="A12" s="458"/>
      <c r="B12" s="26"/>
      <c r="C12" s="65" t="s">
        <v>222</v>
      </c>
      <c r="D12" s="79"/>
      <c r="E12" s="12"/>
      <c r="F12" s="12"/>
      <c r="G12" s="12"/>
      <c r="H12" s="12"/>
      <c r="I12" s="12"/>
      <c r="J12" s="12"/>
      <c r="K12" s="268"/>
    </row>
    <row r="13" spans="1:13" x14ac:dyDescent="0.2">
      <c r="A13" s="458"/>
      <c r="B13" s="26"/>
      <c r="C13" s="385" t="s">
        <v>223</v>
      </c>
      <c r="D13" s="245"/>
      <c r="E13" s="287"/>
      <c r="F13" s="288"/>
      <c r="G13" s="288"/>
      <c r="H13" s="288"/>
      <c r="I13" s="288"/>
      <c r="J13" s="289"/>
      <c r="K13" s="290">
        <f>SUM(E13:J13)</f>
        <v>0</v>
      </c>
      <c r="L13" s="160" t="str">
        <f t="shared" ref="L13:L16" si="0">IF(D13&gt;0,IF(SUM(E13:J13)&lt;&gt;1,"Total allocated does not equal 100%."," ")," ")</f>
        <v xml:space="preserve"> </v>
      </c>
    </row>
    <row r="14" spans="1:13" x14ac:dyDescent="0.2">
      <c r="A14" s="458"/>
      <c r="B14" s="26"/>
      <c r="C14" s="385" t="s">
        <v>224</v>
      </c>
      <c r="D14" s="245"/>
      <c r="E14" s="287"/>
      <c r="F14" s="288"/>
      <c r="G14" s="288"/>
      <c r="H14" s="288"/>
      <c r="I14" s="288"/>
      <c r="J14" s="289"/>
      <c r="K14" s="290">
        <f>SUM(E14:J14)</f>
        <v>0</v>
      </c>
      <c r="L14" s="160" t="str">
        <f t="shared" si="0"/>
        <v xml:space="preserve"> </v>
      </c>
    </row>
    <row r="15" spans="1:13" x14ac:dyDescent="0.2">
      <c r="A15" s="458"/>
      <c r="B15" s="26"/>
      <c r="C15" s="385" t="s">
        <v>225</v>
      </c>
      <c r="D15" s="245"/>
      <c r="E15" s="287"/>
      <c r="F15" s="288"/>
      <c r="G15" s="288"/>
      <c r="H15" s="288"/>
      <c r="I15" s="288"/>
      <c r="J15" s="289"/>
      <c r="K15" s="290">
        <f>SUM(E15:J15)</f>
        <v>0</v>
      </c>
      <c r="L15" s="160" t="str">
        <f t="shared" si="0"/>
        <v xml:space="preserve"> </v>
      </c>
    </row>
    <row r="16" spans="1:13" x14ac:dyDescent="0.2">
      <c r="A16" s="458"/>
      <c r="B16" s="26"/>
      <c r="C16" s="385" t="s">
        <v>226</v>
      </c>
      <c r="D16" s="245"/>
      <c r="E16" s="287"/>
      <c r="F16" s="288"/>
      <c r="G16" s="288"/>
      <c r="H16" s="288"/>
      <c r="I16" s="288"/>
      <c r="J16" s="288"/>
      <c r="K16" s="290">
        <f>SUM(E16:J16)</f>
        <v>0</v>
      </c>
      <c r="L16" s="160" t="str">
        <f t="shared" si="0"/>
        <v xml:space="preserve"> </v>
      </c>
    </row>
    <row r="17" spans="2:13" x14ac:dyDescent="0.2">
      <c r="B17" s="26"/>
      <c r="C17" s="12"/>
      <c r="D17" s="368" t="s">
        <v>220</v>
      </c>
      <c r="E17" s="629" t="s">
        <v>218</v>
      </c>
      <c r="F17" s="630"/>
      <c r="G17" s="630"/>
      <c r="H17" s="630"/>
      <c r="I17" s="630"/>
      <c r="J17" s="630"/>
      <c r="K17" s="269"/>
      <c r="L17" s="615" t="s">
        <v>163</v>
      </c>
      <c r="M17" s="615"/>
    </row>
    <row r="18" spans="2:13" ht="13.5" thickBot="1" x14ac:dyDescent="0.25">
      <c r="B18" s="26"/>
      <c r="C18" s="65" t="s">
        <v>227</v>
      </c>
      <c r="D18" s="369" t="s">
        <v>221</v>
      </c>
      <c r="E18" s="631"/>
      <c r="F18" s="628"/>
      <c r="G18" s="628"/>
      <c r="H18" s="628"/>
      <c r="I18" s="628"/>
      <c r="J18" s="628"/>
      <c r="K18" s="269"/>
      <c r="L18" s="615"/>
      <c r="M18" s="615"/>
    </row>
    <row r="19" spans="2:13" x14ac:dyDescent="0.2">
      <c r="B19" s="26"/>
      <c r="C19" s="385" t="s">
        <v>228</v>
      </c>
      <c r="D19" s="370"/>
      <c r="E19" s="287"/>
      <c r="F19" s="288"/>
      <c r="G19" s="288"/>
      <c r="H19" s="288"/>
      <c r="I19" s="288"/>
      <c r="J19" s="289"/>
      <c r="K19" s="290">
        <f t="shared" ref="K19:K27" si="1">SUM(E19:J19)</f>
        <v>0</v>
      </c>
      <c r="L19" s="160" t="str">
        <f t="shared" ref="L19:L27" si="2">IF(D19&gt;0,IF(SUM(E19:J19)&lt;&gt;1,"Total allocated does not equal 100%."," ")," ")</f>
        <v xml:space="preserve"> </v>
      </c>
    </row>
    <row r="20" spans="2:13" x14ac:dyDescent="0.2">
      <c r="B20" s="26"/>
      <c r="C20" s="385" t="s">
        <v>229</v>
      </c>
      <c r="D20" s="245"/>
      <c r="E20" s="287"/>
      <c r="F20" s="288"/>
      <c r="G20" s="288"/>
      <c r="H20" s="288"/>
      <c r="I20" s="288"/>
      <c r="J20" s="289"/>
      <c r="K20" s="290">
        <f t="shared" si="1"/>
        <v>0</v>
      </c>
      <c r="L20" s="160" t="str">
        <f t="shared" si="2"/>
        <v xml:space="preserve"> </v>
      </c>
    </row>
    <row r="21" spans="2:13" x14ac:dyDescent="0.2">
      <c r="B21" s="26"/>
      <c r="C21" s="385" t="s">
        <v>230</v>
      </c>
      <c r="D21" s="245"/>
      <c r="E21" s="287"/>
      <c r="F21" s="288"/>
      <c r="G21" s="288"/>
      <c r="H21" s="288"/>
      <c r="I21" s="288"/>
      <c r="J21" s="289"/>
      <c r="K21" s="290">
        <f t="shared" si="1"/>
        <v>0</v>
      </c>
      <c r="L21" s="160" t="str">
        <f t="shared" si="2"/>
        <v xml:space="preserve"> </v>
      </c>
    </row>
    <row r="22" spans="2:13" x14ac:dyDescent="0.2">
      <c r="B22" s="133"/>
      <c r="C22" s="385" t="s">
        <v>231</v>
      </c>
      <c r="D22" s="245"/>
      <c r="E22" s="287"/>
      <c r="F22" s="288"/>
      <c r="G22" s="288"/>
      <c r="H22" s="288"/>
      <c r="I22" s="288"/>
      <c r="J22" s="289"/>
      <c r="K22" s="290">
        <f t="shared" si="1"/>
        <v>0</v>
      </c>
      <c r="L22" s="160" t="str">
        <f t="shared" si="2"/>
        <v xml:space="preserve"> </v>
      </c>
    </row>
    <row r="23" spans="2:13" x14ac:dyDescent="0.2">
      <c r="B23" s="133"/>
      <c r="C23" s="385" t="s">
        <v>232</v>
      </c>
      <c r="D23" s="245"/>
      <c r="E23" s="287"/>
      <c r="F23" s="288"/>
      <c r="G23" s="288"/>
      <c r="H23" s="288"/>
      <c r="I23" s="288"/>
      <c r="J23" s="289"/>
      <c r="K23" s="290">
        <f t="shared" si="1"/>
        <v>0</v>
      </c>
      <c r="L23" s="160" t="str">
        <f t="shared" si="2"/>
        <v xml:space="preserve"> </v>
      </c>
    </row>
    <row r="24" spans="2:13" x14ac:dyDescent="0.2">
      <c r="B24" s="133"/>
      <c r="C24" s="413" t="s">
        <v>233</v>
      </c>
      <c r="D24" s="334"/>
      <c r="E24" s="312"/>
      <c r="F24" s="312"/>
      <c r="G24" s="312"/>
      <c r="H24" s="312"/>
      <c r="I24" s="312"/>
      <c r="J24" s="316"/>
      <c r="K24" s="290">
        <f t="shared" si="1"/>
        <v>0</v>
      </c>
      <c r="L24" s="160" t="str">
        <f t="shared" si="2"/>
        <v xml:space="preserve"> </v>
      </c>
    </row>
    <row r="25" spans="2:13" x14ac:dyDescent="0.2">
      <c r="B25" s="133"/>
      <c r="C25" s="413" t="s">
        <v>234</v>
      </c>
      <c r="D25" s="334"/>
      <c r="E25" s="312"/>
      <c r="F25" s="312"/>
      <c r="G25" s="312"/>
      <c r="H25" s="312"/>
      <c r="I25" s="312"/>
      <c r="J25" s="316"/>
      <c r="K25" s="290">
        <f t="shared" si="1"/>
        <v>0</v>
      </c>
      <c r="L25" s="160" t="str">
        <f t="shared" si="2"/>
        <v xml:space="preserve"> </v>
      </c>
    </row>
    <row r="26" spans="2:13" x14ac:dyDescent="0.2">
      <c r="B26" s="133"/>
      <c r="C26" s="413" t="s">
        <v>235</v>
      </c>
      <c r="D26" s="334"/>
      <c r="E26" s="312"/>
      <c r="F26" s="312"/>
      <c r="G26" s="312"/>
      <c r="H26" s="312"/>
      <c r="I26" s="312"/>
      <c r="J26" s="316"/>
      <c r="K26" s="290">
        <f t="shared" si="1"/>
        <v>0</v>
      </c>
      <c r="L26" s="160" t="str">
        <f t="shared" si="2"/>
        <v xml:space="preserve"> </v>
      </c>
    </row>
    <row r="27" spans="2:13" ht="13.5" thickBot="1" x14ac:dyDescent="0.25">
      <c r="B27" s="133"/>
      <c r="C27" s="385" t="s">
        <v>236</v>
      </c>
      <c r="D27" s="567"/>
      <c r="E27" s="309"/>
      <c r="F27" s="418"/>
      <c r="G27" s="418"/>
      <c r="H27" s="418"/>
      <c r="I27" s="418"/>
      <c r="J27" s="418"/>
      <c r="K27" s="568">
        <f t="shared" si="1"/>
        <v>0</v>
      </c>
      <c r="L27" s="160" t="str">
        <f t="shared" si="2"/>
        <v xml:space="preserve"> </v>
      </c>
    </row>
    <row r="28" spans="2:13" ht="13.5" thickBot="1" x14ac:dyDescent="0.25">
      <c r="B28" s="133"/>
    </row>
    <row r="29" spans="2:13" x14ac:dyDescent="0.2">
      <c r="B29" s="26"/>
      <c r="C29" s="100" t="s">
        <v>237</v>
      </c>
      <c r="D29" s="405" t="s">
        <v>220</v>
      </c>
      <c r="E29" s="363"/>
      <c r="F29" s="406" t="s">
        <v>218</v>
      </c>
      <c r="G29" s="406"/>
      <c r="H29" s="406"/>
      <c r="I29" s="406"/>
      <c r="J29" s="406"/>
      <c r="K29" s="407"/>
      <c r="L29" s="12"/>
    </row>
    <row r="30" spans="2:13" ht="13.7" customHeight="1" thickBot="1" x14ac:dyDescent="0.25">
      <c r="B30" s="26"/>
      <c r="C30" s="100"/>
      <c r="D30" s="364" t="s">
        <v>221</v>
      </c>
      <c r="E30" s="427" t="s">
        <v>238</v>
      </c>
      <c r="F30" s="365"/>
      <c r="G30" s="365"/>
      <c r="H30" s="365"/>
      <c r="I30" s="365"/>
      <c r="J30" s="365"/>
      <c r="K30" s="366"/>
      <c r="L30" s="614" t="s">
        <v>163</v>
      </c>
      <c r="M30" s="615"/>
    </row>
    <row r="31" spans="2:13" ht="12.75" customHeight="1" x14ac:dyDescent="0.2">
      <c r="B31" s="26"/>
      <c r="C31" s="100" t="s">
        <v>239</v>
      </c>
      <c r="D31" s="340"/>
      <c r="E31" s="361"/>
      <c r="F31" s="362"/>
      <c r="G31" s="362"/>
      <c r="H31" s="362"/>
      <c r="I31" s="362"/>
      <c r="J31" s="362"/>
      <c r="K31" s="367">
        <f>SUM(E31:J31)</f>
        <v>0</v>
      </c>
      <c r="L31" s="614"/>
      <c r="M31" s="615"/>
    </row>
    <row r="32" spans="2:13" x14ac:dyDescent="0.2">
      <c r="B32" s="26"/>
      <c r="C32" s="476" t="s">
        <v>240</v>
      </c>
      <c r="D32" s="237"/>
      <c r="E32" s="385" t="s">
        <v>241</v>
      </c>
      <c r="F32" s="225"/>
      <c r="G32" s="225"/>
      <c r="H32" s="225"/>
      <c r="I32" s="225"/>
      <c r="J32" s="225"/>
      <c r="K32" s="227"/>
    </row>
    <row r="33" spans="2:12" x14ac:dyDescent="0.2">
      <c r="B33" s="26"/>
      <c r="C33" s="100" t="s">
        <v>242</v>
      </c>
      <c r="D33" s="335"/>
      <c r="E33" s="287"/>
      <c r="F33" s="287"/>
      <c r="G33" s="287"/>
      <c r="H33" s="287"/>
      <c r="I33" s="287"/>
      <c r="J33" s="287"/>
      <c r="K33" s="290">
        <f>SUM(E33:J33)</f>
        <v>0</v>
      </c>
      <c r="L33" s="160" t="str">
        <f>IF(D33&gt;0,IF(SUM(E33:J33)&lt;&gt;1,"Total allocated does not equal 100%."," ")," ")</f>
        <v xml:space="preserve"> </v>
      </c>
    </row>
    <row r="34" spans="2:12" x14ac:dyDescent="0.2">
      <c r="B34" s="26"/>
      <c r="C34" s="476" t="s">
        <v>240</v>
      </c>
      <c r="D34" s="237"/>
      <c r="E34" s="425"/>
      <c r="F34" s="352"/>
      <c r="G34" s="352"/>
      <c r="H34" s="352"/>
      <c r="I34" s="352"/>
      <c r="J34" s="352"/>
      <c r="K34" s="426"/>
    </row>
    <row r="35" spans="2:12" x14ac:dyDescent="0.2">
      <c r="B35" s="26"/>
      <c r="C35" s="100" t="s">
        <v>243</v>
      </c>
      <c r="D35" s="237"/>
      <c r="E35" s="385" t="s">
        <v>244</v>
      </c>
      <c r="F35" s="424"/>
      <c r="G35" s="424"/>
      <c r="H35" s="424"/>
      <c r="I35" s="424"/>
      <c r="J35" s="424"/>
      <c r="K35" s="227"/>
    </row>
    <row r="36" spans="2:12" x14ac:dyDescent="0.2">
      <c r="C36" s="385" t="s">
        <v>245</v>
      </c>
      <c r="D36" s="335"/>
      <c r="E36" s="287"/>
      <c r="F36" s="288"/>
      <c r="G36" s="288"/>
      <c r="H36" s="288"/>
      <c r="I36" s="288"/>
      <c r="J36" s="288"/>
      <c r="K36" s="290">
        <f>SUM(E36:J36)</f>
        <v>0</v>
      </c>
      <c r="L36" s="160" t="str">
        <f t="shared" ref="L36:L43" si="3">IF(D36&gt;0,IF(SUM(E36:J36)&lt;&gt;1,"Total allocated does not equal 100%."," ")," ")</f>
        <v xml:space="preserve"> </v>
      </c>
    </row>
    <row r="37" spans="2:12" x14ac:dyDescent="0.2">
      <c r="C37" s="413" t="s">
        <v>246</v>
      </c>
      <c r="D37" s="336"/>
      <c r="E37" s="332"/>
      <c r="F37" s="318"/>
      <c r="G37" s="318"/>
      <c r="H37" s="318"/>
      <c r="I37" s="318"/>
      <c r="J37" s="320"/>
      <c r="K37" s="290">
        <f t="shared" ref="K37:K39" si="4">SUM(E37:J37)</f>
        <v>0</v>
      </c>
      <c r="L37" s="160" t="str">
        <f t="shared" si="3"/>
        <v xml:space="preserve"> </v>
      </c>
    </row>
    <row r="38" spans="2:12" x14ac:dyDescent="0.2">
      <c r="C38" s="413" t="s">
        <v>247</v>
      </c>
      <c r="D38" s="336"/>
      <c r="E38" s="332"/>
      <c r="F38" s="318"/>
      <c r="G38" s="318"/>
      <c r="H38" s="318"/>
      <c r="I38" s="318"/>
      <c r="J38" s="320"/>
      <c r="K38" s="290">
        <f t="shared" si="4"/>
        <v>0</v>
      </c>
      <c r="L38" s="160" t="str">
        <f t="shared" si="3"/>
        <v xml:space="preserve"> </v>
      </c>
    </row>
    <row r="39" spans="2:12" x14ac:dyDescent="0.2">
      <c r="C39" s="413" t="s">
        <v>248</v>
      </c>
      <c r="D39" s="336"/>
      <c r="E39" s="332"/>
      <c r="F39" s="318"/>
      <c r="G39" s="318"/>
      <c r="H39" s="318"/>
      <c r="I39" s="318"/>
      <c r="J39" s="320"/>
      <c r="K39" s="290">
        <f t="shared" si="4"/>
        <v>0</v>
      </c>
      <c r="L39" s="160" t="str">
        <f t="shared" si="3"/>
        <v xml:space="preserve"> </v>
      </c>
    </row>
    <row r="40" spans="2:12" x14ac:dyDescent="0.2">
      <c r="C40" s="12" t="s">
        <v>249</v>
      </c>
      <c r="D40" s="336"/>
      <c r="E40" s="332"/>
      <c r="F40" s="318"/>
      <c r="G40" s="318"/>
      <c r="H40" s="318"/>
      <c r="I40" s="318"/>
      <c r="J40" s="320"/>
      <c r="K40" s="290">
        <f>SUM(E40:J40)</f>
        <v>0</v>
      </c>
      <c r="L40" s="160" t="str">
        <f t="shared" si="3"/>
        <v xml:space="preserve"> </v>
      </c>
    </row>
    <row r="41" spans="2:12" x14ac:dyDescent="0.2">
      <c r="C41" s="12" t="s">
        <v>250</v>
      </c>
      <c r="D41" s="335"/>
      <c r="E41" s="287"/>
      <c r="F41" s="288"/>
      <c r="G41" s="288"/>
      <c r="H41" s="288"/>
      <c r="I41" s="288"/>
      <c r="J41" s="289"/>
      <c r="K41" s="290">
        <f t="shared" ref="K41:K44" si="5">SUM(E41:J41)</f>
        <v>0</v>
      </c>
      <c r="L41" s="160" t="str">
        <f t="shared" si="3"/>
        <v xml:space="preserve"> </v>
      </c>
    </row>
    <row r="42" spans="2:12" x14ac:dyDescent="0.2">
      <c r="C42" s="12" t="s">
        <v>251</v>
      </c>
      <c r="D42" s="335"/>
      <c r="E42" s="287"/>
      <c r="F42" s="287"/>
      <c r="G42" s="287"/>
      <c r="H42" s="287"/>
      <c r="I42" s="287"/>
      <c r="J42" s="287"/>
      <c r="K42" s="290">
        <f t="shared" si="5"/>
        <v>0</v>
      </c>
      <c r="L42" s="160" t="str">
        <f t="shared" si="3"/>
        <v xml:space="preserve"> </v>
      </c>
    </row>
    <row r="43" spans="2:12" x14ac:dyDescent="0.2">
      <c r="C43" s="12" t="s">
        <v>252</v>
      </c>
      <c r="D43" s="371"/>
      <c r="E43" s="287"/>
      <c r="F43" s="288"/>
      <c r="G43" s="288"/>
      <c r="H43" s="288"/>
      <c r="I43" s="288"/>
      <c r="J43" s="289"/>
      <c r="K43" s="290">
        <f t="shared" si="5"/>
        <v>0</v>
      </c>
      <c r="L43" s="160" t="str">
        <f t="shared" si="3"/>
        <v xml:space="preserve"> </v>
      </c>
    </row>
    <row r="44" spans="2:12" x14ac:dyDescent="0.2">
      <c r="C44" s="385" t="s">
        <v>253</v>
      </c>
      <c r="D44" s="335"/>
      <c r="E44" s="287"/>
      <c r="F44" s="288"/>
      <c r="G44" s="288"/>
      <c r="H44" s="288"/>
      <c r="I44" s="288"/>
      <c r="J44" s="289"/>
      <c r="K44" s="290">
        <f t="shared" si="5"/>
        <v>0</v>
      </c>
      <c r="L44" s="160" t="str">
        <f>IF(D44&gt;0,IF(SUM(E44:J44)&lt;&gt;1,"Total allocated does not equal 100%."," ")," ")</f>
        <v xml:space="preserve"> </v>
      </c>
    </row>
    <row r="45" spans="2:12" ht="13.5" thickBot="1" x14ac:dyDescent="0.25">
      <c r="C45" s="385" t="s">
        <v>254</v>
      </c>
      <c r="D45" s="337">
        <f>SUM(D36:D44)</f>
        <v>0</v>
      </c>
      <c r="E45" s="338">
        <f>$D36*E36/IF(SUM($E36:$J36),SUM($E36:$J36),1)+$D37*E37/IF(SUM($E37:$J37),SUM($E37:$J37),1)+$D38*E38/IF(SUM($E38:$J38),SUM($E38:$J38),1)+$D39*E39/IF(SUM($E39:$J39),SUM($E39:$J39),1)+$D40*E40/IF(SUM($E40:$J40),SUM($E40:$J40),1)+$D41*E41/IF(SUM($E41:$J41),SUM($E41:$J41),1)+$D42*E42/IF(SUM($E42:$J42),SUM($E42:$J42),1)+$D43*E43/IF(SUM($E43:$J43),SUM($E43:$J43),1)+$D44*E44/IF(SUM($E44:$J44),SUM($E44:$J44),1)</f>
        <v>0</v>
      </c>
      <c r="F45" s="338">
        <f t="shared" ref="F45:J45" si="6">$D36*F36/IF(SUM($E36:$J36),SUM($E36:$J36),1)+$D37*F37/IF(SUM($E37:$J37),SUM($E37:$J37),1)+$D38*F38/IF(SUM($E38:$J38),SUM($E38:$J38),1)+$D39*F39/IF(SUM($E39:$J39),SUM($E39:$J39),1)+$D40*F40/IF(SUM($E40:$J40),SUM($E40:$J40),1)+$D41*F41/IF(SUM($E41:$J41),SUM($E41:$J41),1)+$D42*F42/IF(SUM($E42:$J42),SUM($E42:$J42),1)+$D43*F43/IF(SUM($E43:$J43),SUM($E43:$J43),1)+$D44*F44/IF(SUM($E44:$J44),SUM($E44:$J44),1)</f>
        <v>0</v>
      </c>
      <c r="G45" s="338">
        <f t="shared" si="6"/>
        <v>0</v>
      </c>
      <c r="H45" s="338">
        <f t="shared" si="6"/>
        <v>0</v>
      </c>
      <c r="I45" s="338">
        <f t="shared" si="6"/>
        <v>0</v>
      </c>
      <c r="J45" s="641">
        <f>$D36*J36/IF(SUM($E36:$J36),SUM($E36:$J36),1)+$D37*J37/IF(SUM($E37:$J37),SUM($E37:$J37),1)+$D38*J38/IF(SUM($E38:$J38),SUM($E38:$J38),1)+$D39*J39/IF(SUM($E39:$J39),SUM($E39:$J39),1)+$D40*J40/IF(SUM($E40:$J40),SUM($E40:$J40),1)+$D41*J41/IF(SUM($E41:$J41),SUM($E41:$J41),1)+$D42*J42/IF(SUM($E42:$J42),SUM($E42:$J42),1)+$D43*J43/IF(SUM($E43:$J43),SUM($E43:$J43),1)+$D44*J44/IF(SUM($E44:$J44),SUM($E44:$J44),1)</f>
        <v>0</v>
      </c>
      <c r="K45" s="226"/>
    </row>
    <row r="46" spans="2:12" ht="13.5" thickBot="1" x14ac:dyDescent="0.25"/>
    <row r="47" spans="2:12" x14ac:dyDescent="0.2">
      <c r="C47" s="42" t="s">
        <v>255</v>
      </c>
      <c r="D47" s="408"/>
      <c r="E47" s="409"/>
      <c r="F47" s="409"/>
      <c r="G47" s="409"/>
      <c r="H47" s="409"/>
      <c r="I47" s="409"/>
      <c r="J47" s="409"/>
      <c r="K47" s="410"/>
    </row>
    <row r="48" spans="2:12" x14ac:dyDescent="0.2">
      <c r="C48" s="428" t="s">
        <v>256</v>
      </c>
      <c r="D48" s="228"/>
      <c r="E48" s="628" t="s">
        <v>218</v>
      </c>
      <c r="F48" s="628"/>
      <c r="G48" s="628"/>
      <c r="H48" s="628"/>
      <c r="I48" s="628"/>
      <c r="J48" s="628"/>
      <c r="K48" s="219"/>
    </row>
    <row r="49" spans="3:13" x14ac:dyDescent="0.2">
      <c r="C49" s="12"/>
      <c r="D49" s="368" t="s">
        <v>220</v>
      </c>
      <c r="E49" s="241" t="str">
        <f t="shared" ref="E49:J50" si="7">E10</f>
        <v>January</v>
      </c>
      <c r="F49" s="214" t="str">
        <f t="shared" si="7"/>
        <v>March</v>
      </c>
      <c r="G49" s="214" t="str">
        <f t="shared" si="7"/>
        <v>May</v>
      </c>
      <c r="H49" s="214" t="str">
        <f t="shared" si="7"/>
        <v>July</v>
      </c>
      <c r="I49" s="214" t="str">
        <f t="shared" si="7"/>
        <v>September</v>
      </c>
      <c r="J49" s="215" t="str">
        <f t="shared" si="7"/>
        <v>November</v>
      </c>
      <c r="K49" s="627" t="s">
        <v>127</v>
      </c>
      <c r="L49" s="615" t="s">
        <v>163</v>
      </c>
      <c r="M49" s="615"/>
    </row>
    <row r="50" spans="3:13" ht="13.5" thickBot="1" x14ac:dyDescent="0.25">
      <c r="C50" s="65" t="s">
        <v>257</v>
      </c>
      <c r="D50" s="369" t="s">
        <v>221</v>
      </c>
      <c r="E50" s="242" t="str">
        <f t="shared" si="7"/>
        <v>February</v>
      </c>
      <c r="F50" s="216" t="str">
        <f t="shared" si="7"/>
        <v>April</v>
      </c>
      <c r="G50" s="216" t="str">
        <f t="shared" si="7"/>
        <v>June</v>
      </c>
      <c r="H50" s="216" t="str">
        <f t="shared" si="7"/>
        <v>August</v>
      </c>
      <c r="I50" s="216" t="str">
        <f t="shared" si="7"/>
        <v>October</v>
      </c>
      <c r="J50" s="217" t="str">
        <f t="shared" si="7"/>
        <v>December</v>
      </c>
      <c r="K50" s="627"/>
      <c r="L50" s="615"/>
      <c r="M50" s="615"/>
    </row>
    <row r="51" spans="3:13" x14ac:dyDescent="0.2">
      <c r="C51" s="12" t="s">
        <v>258</v>
      </c>
      <c r="D51" s="244"/>
      <c r="E51" s="332"/>
      <c r="F51" s="318"/>
      <c r="G51" s="318"/>
      <c r="H51" s="318"/>
      <c r="I51" s="318"/>
      <c r="J51" s="320"/>
      <c r="K51" s="290">
        <f>SUM(E51:J51)</f>
        <v>0</v>
      </c>
      <c r="L51" s="160" t="str">
        <f t="shared" ref="L51:L52" si="8">IF(D51&gt;0,IF(SUM(E51:J51)&lt;&gt;1,"Total allocated does not equal 100%."," ")," ")</f>
        <v xml:space="preserve"> </v>
      </c>
    </row>
    <row r="52" spans="3:13" x14ac:dyDescent="0.2">
      <c r="C52" s="12" t="s">
        <v>259</v>
      </c>
      <c r="D52" s="245"/>
      <c r="E52" s="287"/>
      <c r="F52" s="288"/>
      <c r="G52" s="288"/>
      <c r="H52" s="288"/>
      <c r="I52" s="288"/>
      <c r="J52" s="289"/>
      <c r="K52" s="290">
        <f>SUM(E52:J52)</f>
        <v>0</v>
      </c>
      <c r="L52" s="160" t="str">
        <f t="shared" si="8"/>
        <v xml:space="preserve"> </v>
      </c>
    </row>
    <row r="53" spans="3:13" x14ac:dyDescent="0.2">
      <c r="C53" s="12" t="s">
        <v>260</v>
      </c>
      <c r="D53" s="245"/>
      <c r="E53" s="287"/>
      <c r="F53" s="288"/>
      <c r="G53" s="288"/>
      <c r="H53" s="288"/>
      <c r="I53" s="288"/>
      <c r="J53" s="288"/>
      <c r="K53" s="290">
        <f>SUM(E53:J53)</f>
        <v>0</v>
      </c>
      <c r="L53" s="160" t="str">
        <f>IF(D53&gt;0,IF(SUM(E53:J53)&lt;&gt;1,"Total allocated does not equal 100%."," ")," ")</f>
        <v xml:space="preserve"> </v>
      </c>
    </row>
    <row r="54" spans="3:13" ht="13.5" thickBot="1" x14ac:dyDescent="0.25">
      <c r="C54" s="12"/>
      <c r="D54" s="339">
        <f>SUM(D51:D53)</f>
        <v>0</v>
      </c>
      <c r="E54" s="341">
        <f t="shared" ref="E54:J54" si="9">$D51*E51/IF(SUM($E51:$J51),SUM($E51:$J51),1)+$D52*E52/IF(SUM($E52:$J52),SUM($E52:$J52),1)+$D53*E53/IF(SUM($E53:$J53),SUM($E53:$J53),1)</f>
        <v>0</v>
      </c>
      <c r="F54" s="341">
        <f t="shared" si="9"/>
        <v>0</v>
      </c>
      <c r="G54" s="341">
        <f t="shared" si="9"/>
        <v>0</v>
      </c>
      <c r="H54" s="341">
        <f t="shared" si="9"/>
        <v>0</v>
      </c>
      <c r="I54" s="341">
        <f t="shared" si="9"/>
        <v>0</v>
      </c>
      <c r="J54" s="341">
        <f t="shared" si="9"/>
        <v>0</v>
      </c>
      <c r="K54" s="342"/>
    </row>
    <row r="55" spans="3:13" x14ac:dyDescent="0.2">
      <c r="C55" s="12"/>
      <c r="D55" s="411"/>
      <c r="E55" s="363"/>
      <c r="F55" s="363"/>
      <c r="G55" s="363"/>
      <c r="H55" s="363"/>
      <c r="I55" s="363"/>
      <c r="J55" s="363"/>
      <c r="K55" s="412"/>
      <c r="L55" s="12"/>
    </row>
    <row r="57" spans="3:13" x14ac:dyDescent="0.2">
      <c r="C57" s="448" t="s">
        <v>261</v>
      </c>
    </row>
  </sheetData>
  <sheetProtection sheet="1" objects="1" scenarios="1"/>
  <mergeCells count="10">
    <mergeCell ref="C4:E4"/>
    <mergeCell ref="K10:K11"/>
    <mergeCell ref="K49:K50"/>
    <mergeCell ref="L30:M31"/>
    <mergeCell ref="E48:J48"/>
    <mergeCell ref="E17:J18"/>
    <mergeCell ref="E9:J9"/>
    <mergeCell ref="L10:M11"/>
    <mergeCell ref="L17:M18"/>
    <mergeCell ref="L49:M50"/>
  </mergeCells>
  <phoneticPr fontId="0" type="noConversion"/>
  <hyperlinks>
    <hyperlink ref="C57" location="'Capital Assets'!A1" display="Continue to Capital Assets"/>
  </hyperlinks>
  <pageMargins left="0.75" right="0.75" top="0.75" bottom="0.75" header="0.5" footer="0.5"/>
  <pageSetup scale="70" orientation="portrait" r:id="rId1"/>
  <headerFooter alignWithMargins="0">
    <oddHeader>&amp;LIowa State University Extension and Outreach&amp;RAg Decision Maker File C3-15</oddHeader>
    <oddFooter>&amp;Lhttp://www.extension.iastate.edu/agdm/wholefarm/xls/c3-15cashflowbudget.xlsx&amp;R&amp;A</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U35"/>
  <sheetViews>
    <sheetView showGridLines="0" zoomScaleNormal="100" workbookViewId="0"/>
  </sheetViews>
  <sheetFormatPr defaultRowHeight="12.75" x14ac:dyDescent="0.2"/>
  <cols>
    <col min="1" max="1" width="1.7109375" style="260" customWidth="1"/>
    <col min="2" max="2" width="1.7109375" customWidth="1"/>
    <col min="3" max="3" width="31.140625" customWidth="1"/>
    <col min="4" max="13" width="10.7109375" customWidth="1"/>
  </cols>
  <sheetData>
    <row r="1" spans="1:13" s="259" customFormat="1" ht="18.75" thickBot="1" x14ac:dyDescent="0.3">
      <c r="C1" s="259" t="s">
        <v>262</v>
      </c>
    </row>
    <row r="2" spans="1:13" s="158" customFormat="1" ht="15.75" thickTop="1" x14ac:dyDescent="0.25">
      <c r="A2" s="458"/>
      <c r="B2" s="157"/>
      <c r="C2" s="261" t="s">
        <v>1</v>
      </c>
    </row>
    <row r="3" spans="1:13" s="155" customFormat="1" x14ac:dyDescent="0.2">
      <c r="A3" s="458"/>
      <c r="B3" s="159"/>
      <c r="C3" s="160"/>
      <c r="D3" s="156"/>
      <c r="E3" s="160"/>
      <c r="F3" s="160"/>
      <c r="G3" s="160"/>
      <c r="H3" s="160"/>
      <c r="I3" s="160"/>
      <c r="J3" s="160"/>
      <c r="K3" s="160"/>
      <c r="L3" s="160"/>
      <c r="M3" s="160"/>
    </row>
    <row r="4" spans="1:13" s="160" customFormat="1" x14ac:dyDescent="0.2">
      <c r="A4" s="458"/>
      <c r="B4" s="159"/>
      <c r="C4" s="579" t="s">
        <v>3</v>
      </c>
      <c r="D4" s="579"/>
      <c r="E4" s="579"/>
      <c r="F4" s="144"/>
      <c r="G4" s="144"/>
      <c r="H4" s="144"/>
    </row>
    <row r="5" spans="1:13" s="160" customFormat="1" x14ac:dyDescent="0.2">
      <c r="A5" s="458"/>
      <c r="B5" s="159"/>
      <c r="C5" s="136" t="s">
        <v>4</v>
      </c>
      <c r="D5" s="135"/>
      <c r="E5" s="135"/>
    </row>
    <row r="6" spans="1:13" ht="15.75" thickBot="1" x14ac:dyDescent="0.25">
      <c r="A6" s="458"/>
      <c r="B6" s="26"/>
      <c r="C6" s="43"/>
    </row>
    <row r="7" spans="1:13" ht="13.5" thickBot="1" x14ac:dyDescent="0.25">
      <c r="A7" s="458"/>
      <c r="B7" s="26"/>
      <c r="C7" s="12"/>
      <c r="D7" s="39">
        <f>'Getting Started'!C10</f>
        <v>0</v>
      </c>
      <c r="E7" s="6"/>
      <c r="F7" s="6"/>
      <c r="G7" s="6"/>
      <c r="H7" s="71">
        <f>'Getting Started'!C11</f>
        <v>0</v>
      </c>
      <c r="I7" s="6"/>
      <c r="J7" s="7"/>
    </row>
    <row r="8" spans="1:13" ht="13.5" thickBot="1" x14ac:dyDescent="0.25">
      <c r="A8" s="458"/>
      <c r="B8" s="26"/>
      <c r="C8" s="12"/>
      <c r="D8" s="99"/>
      <c r="E8" s="6"/>
      <c r="F8" s="6"/>
      <c r="G8" s="6"/>
      <c r="H8" s="71"/>
      <c r="I8" s="6"/>
      <c r="J8" s="6"/>
      <c r="K8" s="12"/>
    </row>
    <row r="9" spans="1:13" x14ac:dyDescent="0.2">
      <c r="A9" s="458"/>
      <c r="B9" s="26"/>
      <c r="C9" s="20"/>
      <c r="D9" s="236"/>
      <c r="E9" s="608" t="s">
        <v>218</v>
      </c>
      <c r="F9" s="609"/>
      <c r="G9" s="609"/>
      <c r="H9" s="609"/>
      <c r="I9" s="609"/>
      <c r="J9" s="632"/>
      <c r="K9" s="174"/>
    </row>
    <row r="10" spans="1:13" ht="12.4" customHeight="1" x14ac:dyDescent="0.2">
      <c r="A10" s="458"/>
      <c r="B10" s="26"/>
      <c r="C10" s="8"/>
      <c r="D10" s="637" t="s">
        <v>151</v>
      </c>
      <c r="E10" s="165" t="str">
        <f>'Whole Farm Budget'!E10</f>
        <v>January</v>
      </c>
      <c r="F10" s="54" t="str">
        <f>'Whole Farm Budget'!F10</f>
        <v>March</v>
      </c>
      <c r="G10" s="54" t="str">
        <f>'Whole Farm Budget'!G10</f>
        <v>May</v>
      </c>
      <c r="H10" s="54" t="str">
        <f>'Whole Farm Budget'!H10</f>
        <v>July</v>
      </c>
      <c r="I10" s="54" t="str">
        <f>'Whole Farm Budget'!I10</f>
        <v>September</v>
      </c>
      <c r="J10" s="177" t="str">
        <f>'Whole Farm Budget'!J10</f>
        <v>November</v>
      </c>
      <c r="K10" s="635" t="s">
        <v>127</v>
      </c>
      <c r="L10" s="614" t="s">
        <v>163</v>
      </c>
      <c r="M10" s="615"/>
    </row>
    <row r="11" spans="1:13" ht="12.75" customHeight="1" x14ac:dyDescent="0.2">
      <c r="A11" s="458"/>
      <c r="B11" s="26"/>
      <c r="C11" s="19" t="s">
        <v>263</v>
      </c>
      <c r="D11" s="607"/>
      <c r="E11" s="166" t="str">
        <f>'Whole Farm Budget'!E11</f>
        <v>February</v>
      </c>
      <c r="F11" s="56" t="str">
        <f>'Whole Farm Budget'!F11</f>
        <v>April</v>
      </c>
      <c r="G11" s="56" t="str">
        <f>'Whole Farm Budget'!G11</f>
        <v>June</v>
      </c>
      <c r="H11" s="56" t="str">
        <f>'Whole Farm Budget'!H11</f>
        <v>August</v>
      </c>
      <c r="I11" s="56" t="str">
        <f>'Whole Farm Budget'!I11</f>
        <v>October</v>
      </c>
      <c r="J11" s="178" t="str">
        <f>'Whole Farm Budget'!J11</f>
        <v>December</v>
      </c>
      <c r="K11" s="636"/>
      <c r="L11" s="614"/>
      <c r="M11" s="615"/>
    </row>
    <row r="12" spans="1:13" x14ac:dyDescent="0.2">
      <c r="A12" s="458"/>
      <c r="B12" s="26"/>
      <c r="C12" s="377"/>
      <c r="D12" s="244"/>
      <c r="E12" s="332"/>
      <c r="F12" s="318"/>
      <c r="G12" s="318"/>
      <c r="H12" s="318"/>
      <c r="I12" s="318"/>
      <c r="J12" s="320"/>
      <c r="K12" s="290">
        <f t="shared" ref="K12:K18" si="0">SUM(E12:J12)</f>
        <v>0</v>
      </c>
      <c r="L12" s="160" t="str">
        <f t="shared" ref="L12:L18" si="1">IF(D12&gt;0,IF(SUM(E12:J12)&lt;&gt;1,"Total allocated does not equal 100%&gt;"," ")," ")</f>
        <v xml:space="preserve"> </v>
      </c>
    </row>
    <row r="13" spans="1:13" x14ac:dyDescent="0.2">
      <c r="A13" s="458"/>
      <c r="B13" s="26"/>
      <c r="C13" s="40"/>
      <c r="D13" s="245"/>
      <c r="E13" s="287"/>
      <c r="F13" s="288"/>
      <c r="G13" s="288"/>
      <c r="H13" s="288"/>
      <c r="I13" s="288"/>
      <c r="J13" s="289"/>
      <c r="K13" s="290">
        <f t="shared" si="0"/>
        <v>0</v>
      </c>
      <c r="L13" s="160" t="str">
        <f t="shared" si="1"/>
        <v xml:space="preserve"> </v>
      </c>
    </row>
    <row r="14" spans="1:13" x14ac:dyDescent="0.2">
      <c r="A14" s="458"/>
      <c r="B14" s="26"/>
      <c r="C14" s="40"/>
      <c r="D14" s="245"/>
      <c r="E14" s="287"/>
      <c r="F14" s="288"/>
      <c r="G14" s="288"/>
      <c r="H14" s="288"/>
      <c r="I14" s="288"/>
      <c r="J14" s="289"/>
      <c r="K14" s="290">
        <f t="shared" si="0"/>
        <v>0</v>
      </c>
      <c r="L14" s="160" t="str">
        <f t="shared" si="1"/>
        <v xml:space="preserve"> </v>
      </c>
    </row>
    <row r="15" spans="1:13" x14ac:dyDescent="0.2">
      <c r="A15" s="458"/>
      <c r="B15" s="26"/>
      <c r="C15" s="40"/>
      <c r="D15" s="245"/>
      <c r="E15" s="287"/>
      <c r="F15" s="288"/>
      <c r="G15" s="288"/>
      <c r="H15" s="288"/>
      <c r="I15" s="288"/>
      <c r="J15" s="289"/>
      <c r="K15" s="290">
        <f t="shared" si="0"/>
        <v>0</v>
      </c>
      <c r="L15" s="160" t="str">
        <f t="shared" si="1"/>
        <v xml:space="preserve"> </v>
      </c>
    </row>
    <row r="16" spans="1:13" x14ac:dyDescent="0.2">
      <c r="A16" s="458"/>
      <c r="B16" s="26"/>
      <c r="C16" s="40"/>
      <c r="D16" s="245"/>
      <c r="E16" s="287"/>
      <c r="F16" s="288"/>
      <c r="G16" s="288"/>
      <c r="H16" s="288"/>
      <c r="I16" s="288"/>
      <c r="J16" s="289"/>
      <c r="K16" s="290">
        <f t="shared" si="0"/>
        <v>0</v>
      </c>
      <c r="L16" s="160" t="str">
        <f t="shared" si="1"/>
        <v xml:space="preserve"> </v>
      </c>
    </row>
    <row r="17" spans="2:47" x14ac:dyDescent="0.2">
      <c r="B17" s="26"/>
      <c r="C17" s="40"/>
      <c r="D17" s="245"/>
      <c r="E17" s="287"/>
      <c r="F17" s="288"/>
      <c r="G17" s="288"/>
      <c r="H17" s="288"/>
      <c r="I17" s="288"/>
      <c r="J17" s="289"/>
      <c r="K17" s="290">
        <f t="shared" si="0"/>
        <v>0</v>
      </c>
      <c r="L17" s="160" t="str">
        <f t="shared" si="1"/>
        <v xml:space="preserve"> </v>
      </c>
    </row>
    <row r="18" spans="2:47" x14ac:dyDescent="0.2">
      <c r="B18" s="26"/>
      <c r="C18" s="40"/>
      <c r="D18" s="245"/>
      <c r="E18" s="287"/>
      <c r="F18" s="288"/>
      <c r="G18" s="288"/>
      <c r="H18" s="288"/>
      <c r="I18" s="288"/>
      <c r="J18" s="288"/>
      <c r="K18" s="290">
        <f t="shared" si="0"/>
        <v>0</v>
      </c>
      <c r="L18" s="160" t="str">
        <f t="shared" si="1"/>
        <v xml:space="preserve"> </v>
      </c>
    </row>
    <row r="19" spans="2:47" ht="13.5" thickBot="1" x14ac:dyDescent="0.25">
      <c r="B19" s="26"/>
      <c r="C19" s="10" t="s">
        <v>264</v>
      </c>
      <c r="D19" s="235">
        <f>SUM(D12:D18)</f>
        <v>0</v>
      </c>
      <c r="E19" s="119">
        <f t="shared" ref="E19:J19" si="2">IF(SUM($E12:$J12),$D12*E12/SUM($E12:$J12))+IF(SUM($E13:$J13),$D13*E13/SUM($E13:$J13))+IF(SUM($E14:$J14),$D14*E14/SUM($E14:$J14))+IF(SUM($E15:$J15),$D15*E15/SUM($E15:$J15))+IF(SUM($E16:$J16),$D16*E16/SUM($E16:$J16))+IF(SUM($E17:$J17),$D17*E17/SUM($E17:$J17))+IF(SUM($E18:$J18),$D18*E18/SUM($E18:$J18))</f>
        <v>0</v>
      </c>
      <c r="F19" s="119">
        <f t="shared" si="2"/>
        <v>0</v>
      </c>
      <c r="G19" s="119">
        <f t="shared" si="2"/>
        <v>0</v>
      </c>
      <c r="H19" s="119">
        <f t="shared" si="2"/>
        <v>0</v>
      </c>
      <c r="I19" s="119">
        <f t="shared" si="2"/>
        <v>0</v>
      </c>
      <c r="J19" s="119">
        <f t="shared" si="2"/>
        <v>0</v>
      </c>
      <c r="K19" s="179"/>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row>
    <row r="20" spans="2:47" ht="13.5" thickBot="1" x14ac:dyDescent="0.25">
      <c r="B20" s="26"/>
      <c r="D20" s="220"/>
      <c r="E20" s="3"/>
      <c r="F20" s="3"/>
      <c r="G20" s="3"/>
      <c r="H20" s="3"/>
      <c r="I20" s="3"/>
      <c r="J20" s="3"/>
    </row>
    <row r="21" spans="2:47" x14ac:dyDescent="0.2">
      <c r="B21" s="26"/>
      <c r="C21" s="246"/>
      <c r="D21" s="243"/>
      <c r="E21" s="608" t="s">
        <v>218</v>
      </c>
      <c r="F21" s="609"/>
      <c r="G21" s="609"/>
      <c r="H21" s="609"/>
      <c r="I21" s="609"/>
      <c r="J21" s="632"/>
      <c r="K21" s="180"/>
    </row>
    <row r="22" spans="2:47" ht="12.75" customHeight="1" x14ac:dyDescent="0.2">
      <c r="B22" s="133"/>
      <c r="C22" s="247"/>
      <c r="D22" s="633" t="s">
        <v>151</v>
      </c>
      <c r="E22" s="165" t="str">
        <f t="shared" ref="E22:J22" si="3">E10</f>
        <v>January</v>
      </c>
      <c r="F22" s="54" t="str">
        <f t="shared" si="3"/>
        <v>March</v>
      </c>
      <c r="G22" s="54" t="str">
        <f t="shared" si="3"/>
        <v>May</v>
      </c>
      <c r="H22" s="54" t="str">
        <f t="shared" si="3"/>
        <v>July</v>
      </c>
      <c r="I22" s="54" t="str">
        <f t="shared" si="3"/>
        <v>September</v>
      </c>
      <c r="J22" s="177" t="str">
        <f t="shared" si="3"/>
        <v>November</v>
      </c>
      <c r="K22" s="635" t="s">
        <v>127</v>
      </c>
      <c r="L22" s="614" t="s">
        <v>163</v>
      </c>
      <c r="M22" s="615"/>
    </row>
    <row r="23" spans="2:47" x14ac:dyDescent="0.2">
      <c r="B23" s="133"/>
      <c r="C23" s="414" t="s">
        <v>265</v>
      </c>
      <c r="D23" s="634"/>
      <c r="E23" s="166" t="str">
        <f t="shared" ref="E23:J23" si="4">E11</f>
        <v>February</v>
      </c>
      <c r="F23" s="56" t="str">
        <f t="shared" si="4"/>
        <v>April</v>
      </c>
      <c r="G23" s="56" t="str">
        <f t="shared" si="4"/>
        <v>June</v>
      </c>
      <c r="H23" s="56" t="str">
        <f t="shared" si="4"/>
        <v>August</v>
      </c>
      <c r="I23" s="56" t="str">
        <f t="shared" si="4"/>
        <v>October</v>
      </c>
      <c r="J23" s="178" t="str">
        <f t="shared" si="4"/>
        <v>December</v>
      </c>
      <c r="K23" s="636"/>
      <c r="L23" s="614"/>
      <c r="M23" s="615"/>
    </row>
    <row r="24" spans="2:47" x14ac:dyDescent="0.2">
      <c r="B24" s="133"/>
      <c r="C24" s="377"/>
      <c r="D24" s="244"/>
      <c r="E24" s="332"/>
      <c r="F24" s="318"/>
      <c r="G24" s="318"/>
      <c r="H24" s="318"/>
      <c r="I24" s="318"/>
      <c r="J24" s="320"/>
      <c r="K24" s="290">
        <f t="shared" ref="K24:K30" si="5">SUM(E24:J24)</f>
        <v>0</v>
      </c>
      <c r="L24" s="160" t="str">
        <f t="shared" ref="L24:L30" si="6">IF(D24&gt;0,IF(SUM(E24:J24)&lt;&gt;1,"Total allocated does not equal 100%&gt;"," ")," ")</f>
        <v xml:space="preserve"> </v>
      </c>
    </row>
    <row r="25" spans="2:47" x14ac:dyDescent="0.2">
      <c r="B25" s="133"/>
      <c r="C25" s="40"/>
      <c r="D25" s="245"/>
      <c r="E25" s="287"/>
      <c r="F25" s="288"/>
      <c r="G25" s="288"/>
      <c r="H25" s="288"/>
      <c r="I25" s="288"/>
      <c r="J25" s="289"/>
      <c r="K25" s="290">
        <f t="shared" si="5"/>
        <v>0</v>
      </c>
      <c r="L25" s="160" t="str">
        <f t="shared" si="6"/>
        <v xml:space="preserve"> </v>
      </c>
    </row>
    <row r="26" spans="2:47" x14ac:dyDescent="0.2">
      <c r="B26" s="26"/>
      <c r="C26" s="40"/>
      <c r="D26" s="245"/>
      <c r="E26" s="287"/>
      <c r="F26" s="288"/>
      <c r="G26" s="288"/>
      <c r="H26" s="288"/>
      <c r="I26" s="288"/>
      <c r="J26" s="289"/>
      <c r="K26" s="290">
        <f t="shared" si="5"/>
        <v>0</v>
      </c>
      <c r="L26" s="160" t="str">
        <f t="shared" si="6"/>
        <v xml:space="preserve"> </v>
      </c>
    </row>
    <row r="27" spans="2:47" x14ac:dyDescent="0.2">
      <c r="B27" s="26"/>
      <c r="C27" s="40"/>
      <c r="D27" s="245"/>
      <c r="E27" s="287"/>
      <c r="F27" s="288"/>
      <c r="G27" s="288"/>
      <c r="H27" s="288"/>
      <c r="I27" s="288"/>
      <c r="J27" s="289"/>
      <c r="K27" s="290">
        <f t="shared" si="5"/>
        <v>0</v>
      </c>
      <c r="L27" s="160" t="str">
        <f t="shared" si="6"/>
        <v xml:space="preserve"> </v>
      </c>
    </row>
    <row r="28" spans="2:47" x14ac:dyDescent="0.2">
      <c r="B28" s="26"/>
      <c r="C28" s="40"/>
      <c r="D28" s="245"/>
      <c r="E28" s="287"/>
      <c r="F28" s="288"/>
      <c r="G28" s="288"/>
      <c r="H28" s="288"/>
      <c r="I28" s="288"/>
      <c r="J28" s="289"/>
      <c r="K28" s="290">
        <f t="shared" si="5"/>
        <v>0</v>
      </c>
      <c r="L28" s="160" t="str">
        <f t="shared" si="6"/>
        <v xml:space="preserve"> </v>
      </c>
    </row>
    <row r="29" spans="2:47" x14ac:dyDescent="0.2">
      <c r="B29" s="26"/>
      <c r="C29" s="40"/>
      <c r="D29" s="245"/>
      <c r="E29" s="287"/>
      <c r="F29" s="288"/>
      <c r="G29" s="288"/>
      <c r="H29" s="288"/>
      <c r="I29" s="288"/>
      <c r="J29" s="289"/>
      <c r="K29" s="290">
        <f t="shared" si="5"/>
        <v>0</v>
      </c>
      <c r="L29" s="160" t="str">
        <f t="shared" si="6"/>
        <v xml:space="preserve"> </v>
      </c>
    </row>
    <row r="30" spans="2:47" x14ac:dyDescent="0.2">
      <c r="B30" s="26"/>
      <c r="C30" s="40"/>
      <c r="D30" s="245"/>
      <c r="E30" s="287"/>
      <c r="F30" s="288"/>
      <c r="G30" s="288"/>
      <c r="H30" s="288"/>
      <c r="I30" s="288"/>
      <c r="J30" s="289"/>
      <c r="K30" s="290">
        <f t="shared" si="5"/>
        <v>0</v>
      </c>
      <c r="L30" s="160" t="str">
        <f t="shared" si="6"/>
        <v xml:space="preserve"> </v>
      </c>
    </row>
    <row r="31" spans="2:47" ht="13.5" thickBot="1" x14ac:dyDescent="0.25">
      <c r="B31" s="26"/>
      <c r="C31" s="10" t="s">
        <v>264</v>
      </c>
      <c r="D31" s="235">
        <f>SUM(D24:D30)</f>
        <v>0</v>
      </c>
      <c r="E31" s="119">
        <f t="shared" ref="E31:J31" si="7">IF(SUM($E24:$J24),$D24*E24/SUM($E24:$J24))+IF(SUM($E25:$J25),$D25*E25/SUM($E25:$J25))+IF(SUM($E26:$J26),$D26*E26/SUM($E26:$J26))+IF(SUM($E27:$J27),$D27*E27/SUM($E27:$J27))+IF(SUM($E28:$J28),$D28*E28/SUM($E28:$J28))+IF(SUM($E29:$J29),$D29*E29/SUM($E29:$J29))+IF(SUM($E30:$J30),$D30*E30/SUM($E30:$J30))</f>
        <v>0</v>
      </c>
      <c r="F31" s="119">
        <f>IF(SUM($E24:$J24),$D24*F24/SUM($E24:$J24))+IF(SUM($E25:$J25),$D25*F25/SUM($E25:$J25))+IF(SUM($E26:$J26),$D26*F26/SUM($E26:$J26))+IF(SUM($E27:$J27),$D27*F27/SUM($E27:$J27))+IF(SUM($E28:$J28),$D28*F28/SUM($E28:$J28))+IF(SUM($E29:$J29),$D29*F29/SUM($E29:$J29))+IF(SUM($E30:$J30),$D30*F30/SUM($E30:$J30))</f>
        <v>0</v>
      </c>
      <c r="G31" s="119">
        <f t="shared" si="7"/>
        <v>0</v>
      </c>
      <c r="H31" s="119">
        <f t="shared" si="7"/>
        <v>0</v>
      </c>
      <c r="I31" s="119">
        <f t="shared" si="7"/>
        <v>0</v>
      </c>
      <c r="J31" s="119">
        <f t="shared" si="7"/>
        <v>0</v>
      </c>
      <c r="K31" s="17"/>
      <c r="L31" s="160"/>
    </row>
    <row r="32" spans="2:47" x14ac:dyDescent="0.2">
      <c r="B32" s="26"/>
      <c r="C32" s="140" t="s">
        <v>78</v>
      </c>
      <c r="D32" s="3"/>
      <c r="E32" s="3"/>
      <c r="F32" s="3"/>
      <c r="G32" s="3"/>
      <c r="H32" s="3"/>
      <c r="I32" s="3"/>
      <c r="J32" s="3"/>
    </row>
    <row r="33" spans="3:3" x14ac:dyDescent="0.2">
      <c r="C33" s="140" t="s">
        <v>266</v>
      </c>
    </row>
    <row r="35" spans="3:3" x14ac:dyDescent="0.2">
      <c r="C35" s="263" t="s">
        <v>267</v>
      </c>
    </row>
  </sheetData>
  <sheetProtection sheet="1" objects="1" scenarios="1"/>
  <mergeCells count="9">
    <mergeCell ref="L10:M11"/>
    <mergeCell ref="L22:M23"/>
    <mergeCell ref="D22:D23"/>
    <mergeCell ref="K22:K23"/>
    <mergeCell ref="C4:E4"/>
    <mergeCell ref="K10:K11"/>
    <mergeCell ref="D10:D11"/>
    <mergeCell ref="E21:J21"/>
    <mergeCell ref="E9:J9"/>
  </mergeCells>
  <phoneticPr fontId="0" type="noConversion"/>
  <hyperlinks>
    <hyperlink ref="C35" location="Financing!A1" display="Continue to Financing"/>
  </hyperlinks>
  <pageMargins left="0.75" right="0.75" top="0.75" bottom="0.75" header="0.5" footer="0.5"/>
  <pageSetup scale="96" orientation="landscape" r:id="rId1"/>
  <headerFooter alignWithMargins="0">
    <oddHeader>&amp;LIowa State University Extension and Outreach&amp;RAg Decision Maker File C3-15</oddHeader>
    <oddFooter>&amp;Lhttp://www.extension.iastate.edu/agdm/wholefarm/xls/c3-15cashflowbudget.xlsx&amp;R&amp;A</oddFooter>
  </headerFooter>
  <colBreaks count="1" manualBreakCount="1">
    <brk id="11" max="32" man="1"/>
  </col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72"/>
  <sheetViews>
    <sheetView showGridLines="0" zoomScaleNormal="100" workbookViewId="0">
      <selection activeCell="C1" sqref="C1"/>
    </sheetView>
  </sheetViews>
  <sheetFormatPr defaultRowHeight="12.75" x14ac:dyDescent="0.2"/>
  <cols>
    <col min="1" max="1" width="1.7109375" style="260" customWidth="1"/>
    <col min="2" max="2" width="1.7109375" customWidth="1"/>
    <col min="3" max="3" width="35.7109375" customWidth="1"/>
    <col min="4" max="9" width="10.7109375" customWidth="1"/>
    <col min="10" max="10" width="11.140625" customWidth="1"/>
    <col min="11" max="13" width="10.7109375" customWidth="1"/>
  </cols>
  <sheetData>
    <row r="1" spans="1:11" s="259" customFormat="1" ht="18.75" thickBot="1" x14ac:dyDescent="0.3">
      <c r="C1" s="259" t="s">
        <v>268</v>
      </c>
    </row>
    <row r="2" spans="1:11" s="158" customFormat="1" ht="15.75" thickTop="1" x14ac:dyDescent="0.25">
      <c r="A2" s="458"/>
      <c r="B2" s="157"/>
      <c r="C2" s="261" t="s">
        <v>1</v>
      </c>
      <c r="D2" s="161"/>
    </row>
    <row r="3" spans="1:11" s="155" customFormat="1" x14ac:dyDescent="0.2">
      <c r="A3" s="458"/>
      <c r="B3" s="159"/>
      <c r="C3" s="160"/>
      <c r="D3" s="156"/>
      <c r="E3" s="160"/>
      <c r="F3" s="160"/>
      <c r="G3" s="160"/>
      <c r="H3" s="160"/>
      <c r="I3" s="160"/>
      <c r="J3" s="160"/>
      <c r="K3" s="160"/>
    </row>
    <row r="4" spans="1:11" s="155" customFormat="1" x14ac:dyDescent="0.2">
      <c r="A4" s="458"/>
      <c r="B4" s="159"/>
      <c r="C4" s="579" t="s">
        <v>3</v>
      </c>
      <c r="D4" s="579"/>
      <c r="E4" s="579"/>
      <c r="F4" s="144"/>
      <c r="G4" s="144"/>
      <c r="H4" s="144"/>
      <c r="I4" s="160"/>
      <c r="J4" s="160"/>
      <c r="K4" s="160"/>
    </row>
    <row r="5" spans="1:11" s="155" customFormat="1" x14ac:dyDescent="0.2">
      <c r="A5" s="458"/>
      <c r="B5" s="159"/>
      <c r="C5" s="136" t="s">
        <v>4</v>
      </c>
      <c r="D5" s="135"/>
      <c r="E5" s="135"/>
      <c r="F5" s="160"/>
      <c r="G5" s="160"/>
      <c r="H5" s="160"/>
      <c r="I5" s="160"/>
      <c r="J5" s="160"/>
      <c r="K5" s="160"/>
    </row>
    <row r="6" spans="1:11" ht="12.75" customHeight="1" thickBot="1" x14ac:dyDescent="0.25">
      <c r="A6" s="458"/>
      <c r="B6" s="26"/>
      <c r="C6" s="52"/>
    </row>
    <row r="7" spans="1:11" ht="13.5" thickBot="1" x14ac:dyDescent="0.25">
      <c r="A7" s="458"/>
      <c r="B7" s="26"/>
      <c r="C7" s="12"/>
      <c r="D7" s="74">
        <f>'Getting Started'!C10</f>
        <v>0</v>
      </c>
      <c r="E7" s="45"/>
      <c r="F7" s="45"/>
      <c r="G7" s="45"/>
      <c r="H7" s="47">
        <f>'Getting Started'!C11</f>
        <v>0</v>
      </c>
      <c r="I7" s="45"/>
      <c r="J7" s="48"/>
    </row>
    <row r="8" spans="1:11" ht="13.5" thickBot="1" x14ac:dyDescent="0.25">
      <c r="A8" s="458"/>
      <c r="B8" s="26"/>
      <c r="C8" s="12"/>
      <c r="D8" s="97"/>
      <c r="E8" s="12"/>
      <c r="F8" s="12"/>
      <c r="G8" s="12"/>
      <c r="H8" s="65"/>
      <c r="I8" s="12"/>
      <c r="J8" s="12"/>
    </row>
    <row r="9" spans="1:11" ht="16.5" thickBot="1" x14ac:dyDescent="0.3">
      <c r="A9" s="458"/>
      <c r="B9" s="26"/>
      <c r="C9" s="51" t="s">
        <v>269</v>
      </c>
      <c r="D9" s="6"/>
      <c r="E9" s="343" t="s">
        <v>270</v>
      </c>
      <c r="F9" s="57"/>
      <c r="G9" s="57"/>
      <c r="H9" s="57"/>
      <c r="I9" s="57"/>
      <c r="J9" s="58"/>
      <c r="K9" s="23"/>
    </row>
    <row r="10" spans="1:11" x14ac:dyDescent="0.2">
      <c r="A10" s="458"/>
      <c r="B10" s="26"/>
      <c r="C10" s="8"/>
      <c r="D10" s="238" t="s">
        <v>271</v>
      </c>
      <c r="E10" s="165" t="str">
        <f>'Whole Farm Budget'!E10</f>
        <v>January</v>
      </c>
      <c r="F10" s="54" t="str">
        <f>'Whole Farm Budget'!F10</f>
        <v>March</v>
      </c>
      <c r="G10" s="54" t="str">
        <f>'Whole Farm Budget'!G10</f>
        <v>May</v>
      </c>
      <c r="H10" s="54" t="str">
        <f>'Whole Farm Budget'!H10</f>
        <v>July</v>
      </c>
      <c r="I10" s="54" t="str">
        <f>'Whole Farm Budget'!I10</f>
        <v>September</v>
      </c>
      <c r="J10" s="62" t="str">
        <f>'Whole Farm Budget'!J10</f>
        <v>November</v>
      </c>
      <c r="K10" s="638"/>
    </row>
    <row r="11" spans="1:11" x14ac:dyDescent="0.2">
      <c r="A11" s="458"/>
      <c r="B11" s="26"/>
      <c r="C11" s="14" t="s">
        <v>272</v>
      </c>
      <c r="D11" s="452" t="s">
        <v>273</v>
      </c>
      <c r="E11" s="248" t="str">
        <f>'Whole Farm Budget'!E11</f>
        <v>February</v>
      </c>
      <c r="F11" s="76" t="str">
        <f>'Whole Farm Budget'!F11</f>
        <v>April</v>
      </c>
      <c r="G11" s="76" t="str">
        <f>'Whole Farm Budget'!G11</f>
        <v>June</v>
      </c>
      <c r="H11" s="76" t="str">
        <f>'Whole Farm Budget'!H11</f>
        <v>August</v>
      </c>
      <c r="I11" s="76" t="str">
        <f>'Whole Farm Budget'!I11</f>
        <v>October</v>
      </c>
      <c r="J11" s="162" t="str">
        <f>'Whole Farm Budget'!J11</f>
        <v>December</v>
      </c>
      <c r="K11" s="638"/>
    </row>
    <row r="12" spans="1:11" x14ac:dyDescent="0.2">
      <c r="A12" s="458"/>
      <c r="B12" s="26"/>
      <c r="C12" s="378"/>
      <c r="D12" s="431"/>
      <c r="E12" s="345"/>
      <c r="F12" s="346"/>
      <c r="G12" s="346"/>
      <c r="H12" s="346"/>
      <c r="I12" s="346"/>
      <c r="J12" s="347"/>
      <c r="K12" s="160" t="str">
        <f>IF(D12&gt;0,IF(SUM(E12:J12)&lt;&gt;1,"Total allocated does not equal 100%&gt;"," ")," ")</f>
        <v xml:space="preserve"> </v>
      </c>
    </row>
    <row r="13" spans="1:11" x14ac:dyDescent="0.2">
      <c r="A13" s="458"/>
      <c r="B13" s="26"/>
      <c r="C13" s="41"/>
      <c r="D13" s="431"/>
      <c r="E13" s="345"/>
      <c r="F13" s="346"/>
      <c r="G13" s="346"/>
      <c r="H13" s="346"/>
      <c r="I13" s="346"/>
      <c r="J13" s="347"/>
      <c r="K13" s="160" t="str">
        <f t="shared" ref="K13:K16" si="0">IF(D13&gt;0,IF(SUM(E13:J13)&lt;&gt;1,"Total allocated does not equal 100%&gt;"," ")," ")</f>
        <v xml:space="preserve"> </v>
      </c>
    </row>
    <row r="14" spans="1:11" x14ac:dyDescent="0.2">
      <c r="A14" s="458"/>
      <c r="B14" s="26"/>
      <c r="C14" s="41"/>
      <c r="D14" s="431"/>
      <c r="E14" s="348"/>
      <c r="F14" s="349"/>
      <c r="G14" s="349"/>
      <c r="H14" s="349"/>
      <c r="I14" s="349"/>
      <c r="J14" s="350"/>
      <c r="K14" s="160" t="str">
        <f t="shared" si="0"/>
        <v xml:space="preserve"> </v>
      </c>
    </row>
    <row r="15" spans="1:11" x14ac:dyDescent="0.2">
      <c r="A15" s="458"/>
      <c r="B15" s="26"/>
      <c r="C15" s="41"/>
      <c r="D15" s="431"/>
      <c r="E15" s="348"/>
      <c r="F15" s="349"/>
      <c r="G15" s="349"/>
      <c r="H15" s="349"/>
      <c r="I15" s="349"/>
      <c r="J15" s="350"/>
      <c r="K15" s="160" t="str">
        <f t="shared" si="0"/>
        <v xml:space="preserve"> </v>
      </c>
    </row>
    <row r="16" spans="1:11" ht="13.5" thickBot="1" x14ac:dyDescent="0.25">
      <c r="A16" s="458"/>
      <c r="B16" s="26"/>
      <c r="C16" s="41"/>
      <c r="D16" s="518"/>
      <c r="E16" s="515"/>
      <c r="F16" s="516"/>
      <c r="G16" s="516"/>
      <c r="H16" s="516"/>
      <c r="I16" s="516"/>
      <c r="J16" s="517"/>
      <c r="K16" s="160" t="str">
        <f t="shared" si="0"/>
        <v xml:space="preserve"> </v>
      </c>
    </row>
    <row r="17" spans="2:11" ht="13.5" thickBot="1" x14ac:dyDescent="0.25">
      <c r="B17" s="26"/>
      <c r="C17" s="389" t="s">
        <v>274</v>
      </c>
      <c r="D17" s="519">
        <f>SUM(D12:D16)</f>
        <v>0</v>
      </c>
      <c r="E17" s="513">
        <f>SUMPRODUCT($D12:$D16,E12:E16)</f>
        <v>0</v>
      </c>
      <c r="F17" s="513">
        <f t="shared" ref="F17:J17" si="1">SUMPRODUCT($D12:$D16,F12:F16)</f>
        <v>0</v>
      </c>
      <c r="G17" s="513">
        <f t="shared" si="1"/>
        <v>0</v>
      </c>
      <c r="H17" s="513">
        <f t="shared" si="1"/>
        <v>0</v>
      </c>
      <c r="I17" s="513">
        <f t="shared" si="1"/>
        <v>0</v>
      </c>
      <c r="J17" s="514">
        <f t="shared" si="1"/>
        <v>0</v>
      </c>
      <c r="K17" s="15"/>
    </row>
    <row r="18" spans="2:11" x14ac:dyDescent="0.2">
      <c r="B18" s="26"/>
      <c r="C18" s="131"/>
      <c r="D18" s="221"/>
      <c r="E18" s="197"/>
      <c r="F18" s="197"/>
      <c r="G18" s="197"/>
      <c r="H18" s="197"/>
      <c r="I18" s="197"/>
      <c r="J18" s="198"/>
      <c r="K18" s="15"/>
    </row>
    <row r="19" spans="2:11" ht="13.5" thickBot="1" x14ac:dyDescent="0.25">
      <c r="B19" s="26"/>
      <c r="C19" s="126" t="s">
        <v>275</v>
      </c>
      <c r="D19" s="221"/>
      <c r="E19" s="385" t="s">
        <v>270</v>
      </c>
      <c r="F19" s="199"/>
      <c r="G19" s="199"/>
      <c r="H19" s="199"/>
      <c r="I19" s="199"/>
      <c r="J19" s="200"/>
      <c r="K19" s="15"/>
    </row>
    <row r="20" spans="2:11" x14ac:dyDescent="0.2">
      <c r="B20" s="26"/>
      <c r="C20" s="378"/>
      <c r="D20" s="430"/>
      <c r="E20" s="348"/>
      <c r="F20" s="349"/>
      <c r="G20" s="349"/>
      <c r="H20" s="349"/>
      <c r="I20" s="349"/>
      <c r="J20" s="350"/>
      <c r="K20" s="160" t="str">
        <f t="shared" ref="K20:K24" si="2">IF(D20&gt;0,IF(SUM(E20:J20)&lt;&gt;1,"Total allocated does not equal 100%&gt;"," ")," ")</f>
        <v xml:space="preserve"> </v>
      </c>
    </row>
    <row r="21" spans="2:11" x14ac:dyDescent="0.2">
      <c r="B21" s="26"/>
      <c r="C21" s="41"/>
      <c r="D21" s="431"/>
      <c r="E21" s="348"/>
      <c r="F21" s="349"/>
      <c r="G21" s="349"/>
      <c r="H21" s="349"/>
      <c r="I21" s="349"/>
      <c r="J21" s="350"/>
      <c r="K21" s="160" t="str">
        <f t="shared" si="2"/>
        <v xml:space="preserve"> </v>
      </c>
    </row>
    <row r="22" spans="2:11" x14ac:dyDescent="0.2">
      <c r="B22" s="26"/>
      <c r="C22" s="41"/>
      <c r="D22" s="431"/>
      <c r="E22" s="348"/>
      <c r="F22" s="349"/>
      <c r="G22" s="349"/>
      <c r="H22" s="349"/>
      <c r="I22" s="349"/>
      <c r="J22" s="350"/>
      <c r="K22" s="160" t="str">
        <f t="shared" si="2"/>
        <v xml:space="preserve"> </v>
      </c>
    </row>
    <row r="23" spans="2:11" x14ac:dyDescent="0.2">
      <c r="B23" s="26"/>
      <c r="C23" s="41"/>
      <c r="D23" s="431"/>
      <c r="E23" s="348"/>
      <c r="F23" s="349"/>
      <c r="G23" s="349"/>
      <c r="H23" s="349"/>
      <c r="I23" s="349"/>
      <c r="J23" s="350"/>
      <c r="K23" s="160" t="str">
        <f t="shared" si="2"/>
        <v xml:space="preserve"> </v>
      </c>
    </row>
    <row r="24" spans="2:11" ht="13.5" thickBot="1" x14ac:dyDescent="0.25">
      <c r="B24" s="133"/>
      <c r="C24" s="41"/>
      <c r="D24" s="518"/>
      <c r="E24" s="515"/>
      <c r="F24" s="516"/>
      <c r="G24" s="516"/>
      <c r="H24" s="516"/>
      <c r="I24" s="516"/>
      <c r="J24" s="517"/>
      <c r="K24" s="160" t="str">
        <f t="shared" si="2"/>
        <v xml:space="preserve"> </v>
      </c>
    </row>
    <row r="25" spans="2:11" ht="13.5" thickBot="1" x14ac:dyDescent="0.25">
      <c r="B25" s="133"/>
      <c r="C25" s="127" t="s">
        <v>276</v>
      </c>
      <c r="D25" s="519">
        <f>SUM(D20:D24)</f>
        <v>0</v>
      </c>
      <c r="E25" s="512">
        <f>SUMPRODUCT($D20:$D24,E20:E24)</f>
        <v>0</v>
      </c>
      <c r="F25" s="513">
        <f t="shared" ref="F25" si="3">SUMPRODUCT($D20:$D24,F20:F24)</f>
        <v>0</v>
      </c>
      <c r="G25" s="513">
        <f t="shared" ref="G25" si="4">SUMPRODUCT($D20:$D24,G20:G24)</f>
        <v>0</v>
      </c>
      <c r="H25" s="513">
        <f t="shared" ref="H25" si="5">SUMPRODUCT($D20:$D24,H20:H24)</f>
        <v>0</v>
      </c>
      <c r="I25" s="513">
        <f t="shared" ref="I25" si="6">SUMPRODUCT($D20:$D24,I20:I24)</f>
        <v>0</v>
      </c>
      <c r="J25" s="514">
        <f t="shared" ref="J25" si="7">SUMPRODUCT($D20:$D24,J20:J24)</f>
        <v>0</v>
      </c>
      <c r="K25" s="12"/>
    </row>
    <row r="26" spans="2:11" ht="13.5" thickBot="1" x14ac:dyDescent="0.25">
      <c r="B26" s="133"/>
      <c r="C26" s="128"/>
      <c r="D26" s="221"/>
      <c r="E26" s="201"/>
      <c r="F26" s="201"/>
      <c r="G26" s="201"/>
      <c r="H26" s="201"/>
      <c r="I26" s="201"/>
      <c r="J26" s="201"/>
      <c r="K26" s="12"/>
    </row>
    <row r="27" spans="2:11" ht="16.5" thickBot="1" x14ac:dyDescent="0.3">
      <c r="B27" s="133"/>
      <c r="C27" s="129" t="s">
        <v>277</v>
      </c>
      <c r="D27" s="222"/>
      <c r="E27" s="202" t="s">
        <v>278</v>
      </c>
      <c r="F27" s="203"/>
      <c r="G27" s="203"/>
      <c r="H27" s="203"/>
      <c r="I27" s="203"/>
      <c r="J27" s="204"/>
      <c r="K27" s="12"/>
    </row>
    <row r="28" spans="2:11" x14ac:dyDescent="0.2">
      <c r="B28" s="26"/>
      <c r="C28" s="130"/>
      <c r="D28" s="251" t="s">
        <v>271</v>
      </c>
      <c r="E28" s="250" t="str">
        <f t="shared" ref="E28:J29" si="8">E10</f>
        <v>January</v>
      </c>
      <c r="F28" s="205" t="str">
        <f t="shared" si="8"/>
        <v>March</v>
      </c>
      <c r="G28" s="205" t="str">
        <f t="shared" si="8"/>
        <v>May</v>
      </c>
      <c r="H28" s="205" t="str">
        <f t="shared" si="8"/>
        <v>July</v>
      </c>
      <c r="I28" s="205" t="str">
        <f t="shared" si="8"/>
        <v>September</v>
      </c>
      <c r="J28" s="206" t="str">
        <f t="shared" si="8"/>
        <v>November</v>
      </c>
      <c r="K28" s="638"/>
    </row>
    <row r="29" spans="2:11" x14ac:dyDescent="0.2">
      <c r="B29" s="26"/>
      <c r="C29" s="126" t="s">
        <v>279</v>
      </c>
      <c r="D29" s="252" t="s">
        <v>273</v>
      </c>
      <c r="E29" s="208" t="str">
        <f t="shared" si="8"/>
        <v>February</v>
      </c>
      <c r="F29" s="207" t="str">
        <f t="shared" si="8"/>
        <v>April</v>
      </c>
      <c r="G29" s="207" t="str">
        <f t="shared" si="8"/>
        <v>June</v>
      </c>
      <c r="H29" s="207" t="str">
        <f t="shared" si="8"/>
        <v>August</v>
      </c>
      <c r="I29" s="207" t="str">
        <f t="shared" si="8"/>
        <v>October</v>
      </c>
      <c r="J29" s="209" t="str">
        <f t="shared" si="8"/>
        <v>December</v>
      </c>
      <c r="K29" s="638"/>
    </row>
    <row r="30" spans="2:11" x14ac:dyDescent="0.2">
      <c r="B30" s="26"/>
      <c r="C30" s="432"/>
      <c r="D30" s="433"/>
      <c r="E30" s="434"/>
      <c r="F30" s="435"/>
      <c r="G30" s="435"/>
      <c r="H30" s="435"/>
      <c r="I30" s="435"/>
      <c r="J30" s="436"/>
      <c r="K30" s="160" t="str">
        <f t="shared" ref="K30:K34" si="9">IF(D30&gt;0,IF(SUM(E30:J30)&lt;&gt;1,"Total allocated does not equal 100%&gt;"," ")," ")</f>
        <v xml:space="preserve"> </v>
      </c>
    </row>
    <row r="31" spans="2:11" x14ac:dyDescent="0.2">
      <c r="B31" s="26"/>
      <c r="C31" s="432"/>
      <c r="D31" s="433"/>
      <c r="E31" s="434"/>
      <c r="F31" s="435"/>
      <c r="G31" s="435"/>
      <c r="H31" s="435"/>
      <c r="I31" s="435"/>
      <c r="J31" s="436"/>
      <c r="K31" s="160" t="str">
        <f t="shared" si="9"/>
        <v xml:space="preserve"> </v>
      </c>
    </row>
    <row r="32" spans="2:11" x14ac:dyDescent="0.2">
      <c r="B32" s="26"/>
      <c r="C32" s="432"/>
      <c r="D32" s="433"/>
      <c r="E32" s="434"/>
      <c r="F32" s="435"/>
      <c r="G32" s="435"/>
      <c r="H32" s="435"/>
      <c r="I32" s="435"/>
      <c r="J32" s="436"/>
      <c r="K32" s="160" t="str">
        <f t="shared" si="9"/>
        <v xml:space="preserve"> </v>
      </c>
    </row>
    <row r="33" spans="2:11" x14ac:dyDescent="0.2">
      <c r="B33" s="26"/>
      <c r="C33" s="432"/>
      <c r="D33" s="433"/>
      <c r="E33" s="434"/>
      <c r="F33" s="435"/>
      <c r="G33" s="435"/>
      <c r="H33" s="435"/>
      <c r="I33" s="435"/>
      <c r="J33" s="436"/>
      <c r="K33" s="160" t="str">
        <f t="shared" si="9"/>
        <v xml:space="preserve"> </v>
      </c>
    </row>
    <row r="34" spans="2:11" ht="13.5" thickBot="1" x14ac:dyDescent="0.25">
      <c r="B34" s="26"/>
      <c r="C34" s="437"/>
      <c r="D34" s="438"/>
      <c r="E34" s="380"/>
      <c r="F34" s="381"/>
      <c r="G34" s="381"/>
      <c r="H34" s="381"/>
      <c r="I34" s="381"/>
      <c r="J34" s="382"/>
      <c r="K34" s="160" t="str">
        <f t="shared" si="9"/>
        <v xml:space="preserve"> </v>
      </c>
    </row>
    <row r="35" spans="2:11" ht="13.5" thickBot="1" x14ac:dyDescent="0.25">
      <c r="B35" s="26"/>
      <c r="C35" s="344" t="s">
        <v>280</v>
      </c>
      <c r="D35" s="249">
        <f>SUM(D30:D34)</f>
        <v>0</v>
      </c>
      <c r="E35" s="338">
        <f>SUMPRODUCT($D30:$D34,E30:E34)</f>
        <v>0</v>
      </c>
      <c r="F35" s="338">
        <f t="shared" ref="F35" si="10">SUMPRODUCT($D30:$D34,F30:F34)</f>
        <v>0</v>
      </c>
      <c r="G35" s="338">
        <f t="shared" ref="G35" si="11">SUMPRODUCT($D30:$D34,G30:G34)</f>
        <v>0</v>
      </c>
      <c r="H35" s="338">
        <f t="shared" ref="H35" si="12">SUMPRODUCT($D30:$D34,H30:H34)</f>
        <v>0</v>
      </c>
      <c r="I35" s="338">
        <f t="shared" ref="I35" si="13">SUMPRODUCT($D30:$D34,I30:I34)</f>
        <v>0</v>
      </c>
      <c r="J35" s="390">
        <f t="shared" ref="J35" si="14">SUMPRODUCT($D30:$D34,J30:J34)</f>
        <v>0</v>
      </c>
      <c r="K35" s="15"/>
    </row>
    <row r="36" spans="2:11" x14ac:dyDescent="0.2">
      <c r="B36" s="26"/>
      <c r="C36" s="131"/>
      <c r="D36" s="221"/>
      <c r="E36" s="201"/>
      <c r="F36" s="201"/>
      <c r="G36" s="201"/>
      <c r="H36" s="201"/>
      <c r="I36" s="201"/>
      <c r="J36" s="210"/>
      <c r="K36" s="12"/>
    </row>
    <row r="37" spans="2:11" ht="13.5" thickBot="1" x14ac:dyDescent="0.25">
      <c r="B37" s="26"/>
      <c r="C37" s="126" t="s">
        <v>281</v>
      </c>
      <c r="D37" s="221"/>
      <c r="E37" s="211" t="s">
        <v>278</v>
      </c>
      <c r="F37" s="196"/>
      <c r="G37" s="196"/>
      <c r="H37" s="196"/>
      <c r="I37" s="196"/>
      <c r="J37" s="212"/>
      <c r="K37" s="12"/>
    </row>
    <row r="38" spans="2:11" x14ac:dyDescent="0.2">
      <c r="B38" s="26"/>
      <c r="C38" s="378"/>
      <c r="D38" s="430"/>
      <c r="E38" s="287"/>
      <c r="F38" s="288"/>
      <c r="G38" s="288"/>
      <c r="H38" s="288"/>
      <c r="I38" s="288"/>
      <c r="J38" s="379"/>
      <c r="K38" s="160" t="str">
        <f t="shared" ref="K38:K44" si="15">IF(D38&gt;0,IF(SUM(E38:J38)&lt;&gt;1,"Total allocated does not equal 100%&gt;"," ")," ")</f>
        <v xml:space="preserve"> </v>
      </c>
    </row>
    <row r="39" spans="2:11" x14ac:dyDescent="0.2">
      <c r="B39" s="26"/>
      <c r="C39" s="41"/>
      <c r="D39" s="431"/>
      <c r="E39" s="287"/>
      <c r="F39" s="288"/>
      <c r="G39" s="288"/>
      <c r="H39" s="288"/>
      <c r="I39" s="288"/>
      <c r="J39" s="379"/>
      <c r="K39" s="160" t="str">
        <f t="shared" si="15"/>
        <v xml:space="preserve"> </v>
      </c>
    </row>
    <row r="40" spans="2:11" x14ac:dyDescent="0.2">
      <c r="B40" s="26"/>
      <c r="C40" s="41"/>
      <c r="D40" s="431"/>
      <c r="E40" s="287"/>
      <c r="F40" s="288"/>
      <c r="G40" s="288"/>
      <c r="H40" s="288"/>
      <c r="I40" s="288"/>
      <c r="J40" s="379"/>
      <c r="K40" s="160" t="str">
        <f t="shared" si="15"/>
        <v xml:space="preserve"> </v>
      </c>
    </row>
    <row r="41" spans="2:11" x14ac:dyDescent="0.2">
      <c r="B41" s="26"/>
      <c r="C41" s="41"/>
      <c r="D41" s="431"/>
      <c r="E41" s="287"/>
      <c r="F41" s="288"/>
      <c r="G41" s="288"/>
      <c r="H41" s="288"/>
      <c r="I41" s="288"/>
      <c r="J41" s="379"/>
      <c r="K41" s="160" t="str">
        <f t="shared" si="15"/>
        <v xml:space="preserve"> </v>
      </c>
    </row>
    <row r="42" spans="2:11" x14ac:dyDescent="0.2">
      <c r="C42" s="41"/>
      <c r="D42" s="431"/>
      <c r="E42" s="287"/>
      <c r="F42" s="288"/>
      <c r="G42" s="288"/>
      <c r="H42" s="288"/>
      <c r="I42" s="288"/>
      <c r="J42" s="379"/>
      <c r="K42" s="160" t="str">
        <f t="shared" si="15"/>
        <v xml:space="preserve"> </v>
      </c>
    </row>
    <row r="43" spans="2:11" x14ac:dyDescent="0.2">
      <c r="C43" s="41"/>
      <c r="D43" s="431"/>
      <c r="E43" s="287"/>
      <c r="F43" s="288"/>
      <c r="G43" s="288"/>
      <c r="H43" s="288"/>
      <c r="I43" s="288"/>
      <c r="J43" s="379"/>
      <c r="K43" s="160" t="str">
        <f t="shared" si="15"/>
        <v xml:space="preserve"> </v>
      </c>
    </row>
    <row r="44" spans="2:11" ht="13.5" thickBot="1" x14ac:dyDescent="0.25">
      <c r="C44" s="41"/>
      <c r="D44" s="518"/>
      <c r="E44" s="312"/>
      <c r="F44" s="510"/>
      <c r="G44" s="510"/>
      <c r="H44" s="510"/>
      <c r="I44" s="510"/>
      <c r="J44" s="511"/>
      <c r="K44" s="160" t="str">
        <f t="shared" si="15"/>
        <v xml:space="preserve"> </v>
      </c>
    </row>
    <row r="45" spans="2:11" ht="13.5" thickBot="1" x14ac:dyDescent="0.25">
      <c r="C45" s="125" t="s">
        <v>282</v>
      </c>
      <c r="D45" s="519">
        <f>SUM(D38:D44)</f>
        <v>0</v>
      </c>
      <c r="E45" s="512">
        <f>SUMPRODUCT($D38:$D44,E38:E44)</f>
        <v>0</v>
      </c>
      <c r="F45" s="513">
        <f t="shared" ref="F45:J45" si="16">SUMPRODUCT($D38:$D44,F38:F44)</f>
        <v>0</v>
      </c>
      <c r="G45" s="513">
        <f t="shared" si="16"/>
        <v>0</v>
      </c>
      <c r="H45" s="513">
        <f t="shared" si="16"/>
        <v>0</v>
      </c>
      <c r="I45" s="513">
        <f t="shared" si="16"/>
        <v>0</v>
      </c>
      <c r="J45" s="514">
        <f t="shared" si="16"/>
        <v>0</v>
      </c>
      <c r="K45" s="12"/>
    </row>
    <row r="46" spans="2:11" x14ac:dyDescent="0.2">
      <c r="C46" s="125"/>
      <c r="D46" s="181"/>
      <c r="E46" s="120"/>
      <c r="F46" s="120"/>
      <c r="G46" s="120"/>
      <c r="H46" s="120"/>
      <c r="I46" s="120"/>
      <c r="J46" s="121"/>
      <c r="K46" s="12"/>
    </row>
    <row r="47" spans="2:11" ht="13.5" thickBot="1" x14ac:dyDescent="0.25">
      <c r="C47" s="126" t="s">
        <v>283</v>
      </c>
      <c r="D47" s="223" t="s">
        <v>103</v>
      </c>
      <c r="E47" s="211" t="s">
        <v>278</v>
      </c>
      <c r="F47" s="120"/>
      <c r="G47" s="120"/>
      <c r="H47" s="120"/>
      <c r="I47" s="120"/>
      <c r="J47" s="121"/>
      <c r="K47" s="12"/>
    </row>
    <row r="48" spans="2:11" x14ac:dyDescent="0.2">
      <c r="C48" s="378"/>
      <c r="D48" s="430"/>
      <c r="E48" s="287"/>
      <c r="F48" s="288"/>
      <c r="G48" s="288"/>
      <c r="H48" s="288"/>
      <c r="I48" s="288"/>
      <c r="J48" s="379"/>
      <c r="K48" s="160" t="str">
        <f t="shared" ref="K48:K54" si="17">IF(D48&gt;0,IF(SUM(E48:J48)&lt;&gt;1,"Total allocated does not equal 100%&gt;"," ")," ")</f>
        <v xml:space="preserve"> </v>
      </c>
    </row>
    <row r="49" spans="3:11" x14ac:dyDescent="0.2">
      <c r="C49" s="378"/>
      <c r="D49" s="431"/>
      <c r="E49" s="287"/>
      <c r="F49" s="288"/>
      <c r="G49" s="288"/>
      <c r="H49" s="288"/>
      <c r="I49" s="288"/>
      <c r="J49" s="379"/>
      <c r="K49" s="160" t="str">
        <f t="shared" si="17"/>
        <v xml:space="preserve"> </v>
      </c>
    </row>
    <row r="50" spans="3:11" x14ac:dyDescent="0.2">
      <c r="C50" s="378"/>
      <c r="D50" s="431"/>
      <c r="E50" s="287"/>
      <c r="F50" s="288"/>
      <c r="G50" s="288"/>
      <c r="H50" s="288"/>
      <c r="I50" s="288"/>
      <c r="J50" s="379"/>
      <c r="K50" s="160" t="str">
        <f t="shared" si="17"/>
        <v xml:space="preserve"> </v>
      </c>
    </row>
    <row r="51" spans="3:11" x14ac:dyDescent="0.2">
      <c r="C51" s="41"/>
      <c r="D51" s="431"/>
      <c r="E51" s="287"/>
      <c r="F51" s="288"/>
      <c r="G51" s="288"/>
      <c r="H51" s="288"/>
      <c r="I51" s="288"/>
      <c r="J51" s="379"/>
      <c r="K51" s="160" t="str">
        <f t="shared" si="17"/>
        <v xml:space="preserve"> </v>
      </c>
    </row>
    <row r="52" spans="3:11" x14ac:dyDescent="0.2">
      <c r="C52" s="41"/>
      <c r="D52" s="431"/>
      <c r="E52" s="287"/>
      <c r="F52" s="288"/>
      <c r="G52" s="288"/>
      <c r="H52" s="288"/>
      <c r="I52" s="288"/>
      <c r="J52" s="379"/>
      <c r="K52" s="160" t="str">
        <f t="shared" si="17"/>
        <v xml:space="preserve"> </v>
      </c>
    </row>
    <row r="53" spans="3:11" x14ac:dyDescent="0.2">
      <c r="C53" s="41"/>
      <c r="D53" s="431"/>
      <c r="E53" s="287"/>
      <c r="F53" s="288"/>
      <c r="G53" s="288"/>
      <c r="H53" s="288"/>
      <c r="I53" s="288"/>
      <c r="J53" s="379"/>
      <c r="K53" s="160" t="str">
        <f t="shared" si="17"/>
        <v xml:space="preserve"> </v>
      </c>
    </row>
    <row r="54" spans="3:11" ht="13.5" thickBot="1" x14ac:dyDescent="0.25">
      <c r="C54" s="41"/>
      <c r="D54" s="518"/>
      <c r="E54" s="312"/>
      <c r="F54" s="510"/>
      <c r="G54" s="510"/>
      <c r="H54" s="510"/>
      <c r="I54" s="510"/>
      <c r="J54" s="511"/>
      <c r="K54" s="160" t="str">
        <f t="shared" si="17"/>
        <v xml:space="preserve"> </v>
      </c>
    </row>
    <row r="55" spans="3:11" ht="13.5" thickBot="1" x14ac:dyDescent="0.25">
      <c r="C55" s="13" t="s">
        <v>284</v>
      </c>
      <c r="D55" s="519">
        <f>SUM(D48:D54)</f>
        <v>0</v>
      </c>
      <c r="E55" s="512">
        <f>SUMPRODUCT($D48:$D54,E48:E54)</f>
        <v>0</v>
      </c>
      <c r="F55" s="513">
        <f t="shared" ref="F55" si="18">SUMPRODUCT($D48:$D54,F48:F54)</f>
        <v>0</v>
      </c>
      <c r="G55" s="513">
        <f t="shared" ref="G55" si="19">SUMPRODUCT($D48:$D54,G48:G54)</f>
        <v>0</v>
      </c>
      <c r="H55" s="513">
        <f t="shared" ref="H55" si="20">SUMPRODUCT($D48:$D54,H48:H54)</f>
        <v>0</v>
      </c>
      <c r="I55" s="513">
        <f t="shared" ref="I55" si="21">SUMPRODUCT($D48:$D54,I48:I54)</f>
        <v>0</v>
      </c>
      <c r="J55" s="514">
        <f t="shared" ref="J55" si="22">SUMPRODUCT($D48:$D54,J48:J54)</f>
        <v>0</v>
      </c>
      <c r="K55" s="12"/>
    </row>
    <row r="56" spans="3:11" x14ac:dyDescent="0.2">
      <c r="C56" s="13"/>
      <c r="D56" s="221"/>
      <c r="E56" s="197"/>
      <c r="F56" s="197"/>
      <c r="G56" s="197"/>
      <c r="H56" s="197"/>
      <c r="I56" s="197"/>
      <c r="J56" s="198"/>
      <c r="K56" s="12"/>
    </row>
    <row r="57" spans="3:11" ht="13.5" thickBot="1" x14ac:dyDescent="0.25">
      <c r="C57" s="639" t="s">
        <v>285</v>
      </c>
      <c r="D57" s="640"/>
      <c r="E57" s="211" t="s">
        <v>278</v>
      </c>
      <c r="F57" s="196"/>
      <c r="G57" s="196"/>
      <c r="H57" s="196"/>
      <c r="I57" s="196"/>
      <c r="J57" s="212"/>
      <c r="K57" s="12"/>
    </row>
    <row r="58" spans="3:11" x14ac:dyDescent="0.2">
      <c r="C58" s="378"/>
      <c r="D58" s="430"/>
      <c r="E58" s="287"/>
      <c r="F58" s="288"/>
      <c r="G58" s="288"/>
      <c r="H58" s="288"/>
      <c r="I58" s="288"/>
      <c r="J58" s="379"/>
      <c r="K58" s="160" t="str">
        <f t="shared" ref="K58:K62" si="23">IF(D58&gt;0,IF(SUM(E58:J58)&lt;&gt;1,"Total allocated does not equal 100%&gt;"," ")," ")</f>
        <v xml:space="preserve"> </v>
      </c>
    </row>
    <row r="59" spans="3:11" x14ac:dyDescent="0.2">
      <c r="C59" s="378"/>
      <c r="D59" s="431"/>
      <c r="E59" s="287"/>
      <c r="F59" s="288"/>
      <c r="G59" s="288"/>
      <c r="H59" s="288"/>
      <c r="I59" s="288"/>
      <c r="J59" s="379"/>
      <c r="K59" s="160" t="str">
        <f t="shared" si="23"/>
        <v xml:space="preserve"> </v>
      </c>
    </row>
    <row r="60" spans="3:11" x14ac:dyDescent="0.2">
      <c r="C60" s="378"/>
      <c r="D60" s="431"/>
      <c r="E60" s="287"/>
      <c r="F60" s="288"/>
      <c r="G60" s="288"/>
      <c r="H60" s="288"/>
      <c r="I60" s="288"/>
      <c r="J60" s="379"/>
      <c r="K60" s="160" t="str">
        <f t="shared" si="23"/>
        <v xml:space="preserve"> </v>
      </c>
    </row>
    <row r="61" spans="3:11" x14ac:dyDescent="0.2">
      <c r="C61" s="378"/>
      <c r="D61" s="431"/>
      <c r="E61" s="287"/>
      <c r="F61" s="288"/>
      <c r="G61" s="288"/>
      <c r="H61" s="288"/>
      <c r="I61" s="288"/>
      <c r="J61" s="379"/>
      <c r="K61" s="160" t="str">
        <f t="shared" si="23"/>
        <v xml:space="preserve"> </v>
      </c>
    </row>
    <row r="62" spans="3:11" ht="13.5" thickBot="1" x14ac:dyDescent="0.25">
      <c r="C62" s="378"/>
      <c r="D62" s="520"/>
      <c r="E62" s="312"/>
      <c r="F62" s="510"/>
      <c r="G62" s="510"/>
      <c r="H62" s="510"/>
      <c r="I62" s="510"/>
      <c r="J62" s="511"/>
      <c r="K62" s="160" t="str">
        <f t="shared" si="23"/>
        <v xml:space="preserve"> </v>
      </c>
    </row>
    <row r="63" spans="3:11" ht="13.5" thickBot="1" x14ac:dyDescent="0.25">
      <c r="C63" s="351" t="s">
        <v>286</v>
      </c>
      <c r="D63" s="519">
        <f>SUM(D58:D62)</f>
        <v>0</v>
      </c>
      <c r="E63" s="513">
        <f>SUMPRODUCT($D58:$D62,E58:E62)</f>
        <v>0</v>
      </c>
      <c r="F63" s="513">
        <f t="shared" ref="F63" si="24">SUMPRODUCT($D58:$D62,F58:F62)</f>
        <v>0</v>
      </c>
      <c r="G63" s="513">
        <f t="shared" ref="G63" si="25">SUMPRODUCT($D58:$D62,G58:G62)</f>
        <v>0</v>
      </c>
      <c r="H63" s="513">
        <f t="shared" ref="H63" si="26">SUMPRODUCT($D58:$D62,H58:H62)</f>
        <v>0</v>
      </c>
      <c r="I63" s="513">
        <f t="shared" ref="I63" si="27">SUMPRODUCT($D58:$D62,I58:I62)</f>
        <v>0</v>
      </c>
      <c r="J63" s="514">
        <f t="shared" ref="J63" si="28">SUMPRODUCT($D58:$D62,J58:J62)</f>
        <v>0</v>
      </c>
      <c r="K63" s="12"/>
    </row>
    <row r="64" spans="3:11" x14ac:dyDescent="0.2">
      <c r="C64" s="391"/>
      <c r="D64" s="221"/>
      <c r="E64" s="388"/>
      <c r="F64" s="388"/>
      <c r="G64" s="388"/>
      <c r="H64" s="388"/>
      <c r="I64" s="388"/>
      <c r="J64" s="388"/>
      <c r="K64" s="12"/>
    </row>
    <row r="65" spans="3:11" ht="13.5" thickBot="1" x14ac:dyDescent="0.25">
      <c r="C65" s="392" t="s">
        <v>287</v>
      </c>
      <c r="D65" s="183"/>
      <c r="E65" s="116"/>
      <c r="F65" s="116"/>
      <c r="G65" s="116"/>
      <c r="H65" s="116"/>
      <c r="I65" s="116"/>
      <c r="J65" s="116"/>
      <c r="K65" s="12"/>
    </row>
    <row r="66" spans="3:11" x14ac:dyDescent="0.2">
      <c r="C66" s="122" t="s">
        <v>288</v>
      </c>
      <c r="D66" s="123"/>
      <c r="E66" s="123"/>
      <c r="F66" s="184" t="s">
        <v>289</v>
      </c>
      <c r="G66" s="123"/>
      <c r="H66" s="123"/>
      <c r="I66" s="123"/>
      <c r="J66" s="124"/>
    </row>
    <row r="67" spans="3:11" x14ac:dyDescent="0.2">
      <c r="C67" s="400" t="s">
        <v>290</v>
      </c>
      <c r="D67" s="224"/>
      <c r="E67" s="12"/>
      <c r="F67" s="12" t="s">
        <v>291</v>
      </c>
      <c r="G67" s="12"/>
      <c r="H67" s="12"/>
      <c r="I67" s="12"/>
      <c r="J67" s="415"/>
    </row>
    <row r="68" spans="3:11" x14ac:dyDescent="0.2">
      <c r="C68" s="8" t="s">
        <v>292</v>
      </c>
      <c r="D68" s="185"/>
      <c r="E68" s="12"/>
      <c r="F68" s="12" t="s">
        <v>293</v>
      </c>
      <c r="G68" s="12"/>
      <c r="H68" s="12"/>
      <c r="I68" s="12"/>
      <c r="J68" s="416"/>
    </row>
    <row r="69" spans="3:11" x14ac:dyDescent="0.2">
      <c r="C69" s="393" t="s">
        <v>294</v>
      </c>
      <c r="D69" s="395"/>
      <c r="E69" s="12"/>
      <c r="F69" s="385" t="s">
        <v>295</v>
      </c>
      <c r="G69" s="12"/>
      <c r="H69" s="12"/>
      <c r="I69" s="12"/>
      <c r="J69" s="429"/>
    </row>
    <row r="70" spans="3:11" ht="13.5" thickBot="1" x14ac:dyDescent="0.25">
      <c r="C70" s="360" t="s">
        <v>296</v>
      </c>
      <c r="D70" s="16"/>
      <c r="E70" s="16"/>
      <c r="F70" s="394" t="s">
        <v>296</v>
      </c>
      <c r="G70" s="16"/>
      <c r="H70" s="16"/>
      <c r="I70" s="16"/>
      <c r="J70" s="17"/>
    </row>
    <row r="72" spans="3:11" x14ac:dyDescent="0.2">
      <c r="C72" s="263" t="s">
        <v>297</v>
      </c>
    </row>
  </sheetData>
  <sheetProtection sheet="1" objects="1" scenarios="1"/>
  <mergeCells count="4">
    <mergeCell ref="C4:E4"/>
    <mergeCell ref="K10:K11"/>
    <mergeCell ref="K28:K29"/>
    <mergeCell ref="C57:D57"/>
  </mergeCells>
  <phoneticPr fontId="0" type="noConversion"/>
  <hyperlinks>
    <hyperlink ref="C72" location="'Whole Farm Budget'!A1" display="View Whole Farm Budget"/>
  </hyperlinks>
  <pageMargins left="0.75" right="0.75" top="0.75" bottom="0.75" header="0.5" footer="0.5"/>
  <pageSetup scale="77" orientation="portrait" r:id="rId1"/>
  <headerFooter alignWithMargins="0">
    <oddHeader>&amp;LIowa State University Extension and Outreach&amp;RAg Decision Maker File C3-15</oddHeader>
    <oddFooter>&amp;Lhttp://www.extension.iastate.edu/agdm/wholefarm/xls/c3-15cashflowbudget.xlsx&amp;R&amp;A</oddFooter>
  </headerFooter>
  <rowBreaks count="1" manualBreakCount="1">
    <brk id="25" min="2" max="9" man="1"/>
  </rowBreak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fitToPage="1"/>
  </sheetPr>
  <dimension ref="A1:S125"/>
  <sheetViews>
    <sheetView showGridLines="0" zoomScaleNormal="100" workbookViewId="0">
      <selection activeCell="C1" sqref="C1"/>
    </sheetView>
  </sheetViews>
  <sheetFormatPr defaultRowHeight="12.75" x14ac:dyDescent="0.2"/>
  <cols>
    <col min="1" max="1" width="1.7109375" style="260" customWidth="1"/>
    <col min="2" max="2" width="1.7109375" customWidth="1"/>
    <col min="3" max="3" width="32.7109375" customWidth="1"/>
    <col min="4" max="4" width="12.7109375" style="12" customWidth="1"/>
    <col min="5" max="10" width="12.7109375" customWidth="1"/>
    <col min="11" max="16" width="8.7109375" customWidth="1"/>
  </cols>
  <sheetData>
    <row r="1" spans="1:10" s="259" customFormat="1" ht="18.75" thickBot="1" x14ac:dyDescent="0.3">
      <c r="C1" s="259" t="s">
        <v>298</v>
      </c>
    </row>
    <row r="2" spans="1:10" s="158" customFormat="1" ht="15.75" thickTop="1" x14ac:dyDescent="0.25">
      <c r="A2" s="458"/>
      <c r="B2" s="157"/>
      <c r="C2" s="261" t="s">
        <v>1</v>
      </c>
      <c r="D2" s="161"/>
      <c r="E2" s="161"/>
      <c r="F2" s="161"/>
      <c r="G2" s="161"/>
      <c r="H2" s="161"/>
      <c r="I2" s="161"/>
      <c r="J2" s="161"/>
    </row>
    <row r="3" spans="1:10" s="155" customFormat="1" x14ac:dyDescent="0.2">
      <c r="A3" s="458"/>
      <c r="B3" s="159"/>
      <c r="C3" s="154"/>
      <c r="D3" s="387"/>
      <c r="E3" s="387"/>
      <c r="F3" s="472"/>
      <c r="G3" s="472"/>
      <c r="H3" s="472"/>
      <c r="I3" s="472"/>
      <c r="J3" s="472"/>
    </row>
    <row r="4" spans="1:10" s="155" customFormat="1" x14ac:dyDescent="0.2">
      <c r="A4" s="458"/>
      <c r="B4" s="159"/>
      <c r="C4" s="579" t="s">
        <v>3</v>
      </c>
      <c r="D4" s="579"/>
      <c r="E4" s="579"/>
      <c r="F4" s="144"/>
      <c r="G4" s="144"/>
      <c r="H4" s="144"/>
      <c r="I4" s="160"/>
      <c r="J4" s="160"/>
    </row>
    <row r="5" spans="1:10" s="155" customFormat="1" x14ac:dyDescent="0.2">
      <c r="A5" s="458"/>
      <c r="B5" s="159"/>
      <c r="C5" s="477" t="s">
        <v>4</v>
      </c>
      <c r="D5" s="135"/>
      <c r="E5" s="135"/>
      <c r="F5" s="160"/>
      <c r="G5" s="160"/>
      <c r="H5" s="160"/>
      <c r="I5" s="160"/>
      <c r="J5" s="160"/>
    </row>
    <row r="6" spans="1:10" ht="15" x14ac:dyDescent="0.2">
      <c r="A6" s="458"/>
      <c r="B6" s="133"/>
      <c r="C6" s="96"/>
      <c r="E6" s="12"/>
      <c r="F6" s="12"/>
      <c r="G6" s="12"/>
      <c r="H6" s="12"/>
      <c r="I6" s="12"/>
      <c r="J6" s="12"/>
    </row>
    <row r="7" spans="1:10" x14ac:dyDescent="0.2">
      <c r="A7" s="458"/>
      <c r="B7" s="133"/>
      <c r="C7" s="97" t="s">
        <v>299</v>
      </c>
      <c r="E7" s="35" t="s">
        <v>300</v>
      </c>
      <c r="F7" s="33"/>
      <c r="G7" s="33"/>
      <c r="H7" s="34"/>
      <c r="I7" s="33"/>
      <c r="J7" s="33"/>
    </row>
    <row r="8" spans="1:10" x14ac:dyDescent="0.2">
      <c r="A8" s="458"/>
      <c r="B8" s="26"/>
      <c r="C8" s="267">
        <f>'Getting Started'!C10</f>
        <v>0</v>
      </c>
      <c r="D8" s="117"/>
      <c r="E8" s="148">
        <f>'Getting Started'!C11</f>
        <v>0</v>
      </c>
      <c r="F8" s="33"/>
      <c r="G8" s="33"/>
      <c r="H8" s="33"/>
      <c r="I8" s="33"/>
      <c r="J8" s="33"/>
    </row>
    <row r="9" spans="1:10" ht="13.5" thickBot="1" x14ac:dyDescent="0.25">
      <c r="A9" s="458"/>
      <c r="B9" s="26"/>
      <c r="C9" s="11"/>
      <c r="D9" s="33"/>
      <c r="E9" s="33"/>
      <c r="F9" s="33"/>
      <c r="G9" s="33"/>
      <c r="H9" s="33"/>
      <c r="I9" s="33"/>
      <c r="J9" s="33"/>
    </row>
    <row r="10" spans="1:10" x14ac:dyDescent="0.2">
      <c r="A10" s="458"/>
      <c r="B10" s="26"/>
      <c r="C10" s="103" t="s">
        <v>301</v>
      </c>
      <c r="D10" s="50" t="s">
        <v>114</v>
      </c>
      <c r="E10" s="107" t="str">
        <f>'Getting Started'!B17</f>
        <v>January</v>
      </c>
      <c r="F10" s="86" t="str">
        <f>'Getting Started'!C17</f>
        <v>March</v>
      </c>
      <c r="G10" s="86" t="str">
        <f>'Getting Started'!D17</f>
        <v>May</v>
      </c>
      <c r="H10" s="86" t="str">
        <f>'Getting Started'!E17</f>
        <v>July</v>
      </c>
      <c r="I10" s="86" t="str">
        <f>'Getting Started'!F17</f>
        <v>September</v>
      </c>
      <c r="J10" s="87" t="str">
        <f>'Getting Started'!G17</f>
        <v>November</v>
      </c>
    </row>
    <row r="11" spans="1:10" x14ac:dyDescent="0.2">
      <c r="A11" s="458"/>
      <c r="B11" s="26"/>
      <c r="C11" s="104" t="s">
        <v>302</v>
      </c>
      <c r="D11" s="85" t="s">
        <v>120</v>
      </c>
      <c r="E11" s="108" t="str">
        <f>'Getting Started'!B18</f>
        <v>February</v>
      </c>
      <c r="F11" s="84" t="str">
        <f>'Getting Started'!C18</f>
        <v>April</v>
      </c>
      <c r="G11" s="84" t="str">
        <f>'Getting Started'!D18</f>
        <v>June</v>
      </c>
      <c r="H11" s="84" t="str">
        <f>'Getting Started'!E18</f>
        <v>August</v>
      </c>
      <c r="I11" s="84" t="str">
        <f>'Getting Started'!F18</f>
        <v>October</v>
      </c>
      <c r="J11" s="88" t="str">
        <f>'Getting Started'!G18</f>
        <v>December</v>
      </c>
    </row>
    <row r="12" spans="1:10" x14ac:dyDescent="0.2">
      <c r="A12" s="458"/>
      <c r="B12" s="26"/>
      <c r="C12" s="105" t="s">
        <v>303</v>
      </c>
      <c r="D12" s="228">
        <f t="shared" ref="D12:D26" si="0">SUM(E12:J12)</f>
        <v>0</v>
      </c>
      <c r="E12" s="354">
        <f>SUM(Livestock!$D23:$J23)*Livestock!E41</f>
        <v>0</v>
      </c>
      <c r="F12" s="77">
        <f>SUM(Livestock!$D23:$J23)*Livestock!F41</f>
        <v>0</v>
      </c>
      <c r="G12" s="77">
        <f>SUM(Livestock!$D23:$J23)*Livestock!G41</f>
        <v>0</v>
      </c>
      <c r="H12" s="77">
        <f>SUM(Livestock!$D23:$J23)*Livestock!H41</f>
        <v>0</v>
      </c>
      <c r="I12" s="77">
        <f>SUM(Livestock!$D23:$J23)*Livestock!I41</f>
        <v>0</v>
      </c>
      <c r="J12" s="357">
        <f>SUM(Livestock!$D23:$J23)*Livestock!J41</f>
        <v>0</v>
      </c>
    </row>
    <row r="13" spans="1:10" x14ac:dyDescent="0.2">
      <c r="A13" s="458"/>
      <c r="B13" s="26"/>
      <c r="C13" s="105" t="s">
        <v>304</v>
      </c>
      <c r="D13" s="228">
        <f t="shared" si="0"/>
        <v>0</v>
      </c>
      <c r="E13" s="355">
        <f>Crops!E80</f>
        <v>0</v>
      </c>
      <c r="F13" s="77">
        <f>Crops!F80</f>
        <v>0</v>
      </c>
      <c r="G13" s="77">
        <f>Crops!G80</f>
        <v>0</v>
      </c>
      <c r="H13" s="77">
        <f>Crops!H80</f>
        <v>0</v>
      </c>
      <c r="I13" s="77">
        <f>Crops!I80</f>
        <v>0</v>
      </c>
      <c r="J13" s="182">
        <f>Crops!J80</f>
        <v>0</v>
      </c>
    </row>
    <row r="14" spans="1:10" x14ac:dyDescent="0.2">
      <c r="A14" s="458"/>
      <c r="B14" s="26"/>
      <c r="C14" s="105" t="s">
        <v>305</v>
      </c>
      <c r="D14" s="228">
        <f t="shared" si="0"/>
        <v>0</v>
      </c>
      <c r="E14" s="77">
        <f>Crops!$D23*Crops!E62</f>
        <v>0</v>
      </c>
      <c r="F14" s="77">
        <f>Crops!$D23*Crops!F62</f>
        <v>0</v>
      </c>
      <c r="G14" s="77">
        <f>Crops!$D23*Crops!G62</f>
        <v>0</v>
      </c>
      <c r="H14" s="77">
        <f>Crops!$D23*Crops!H62</f>
        <v>0</v>
      </c>
      <c r="I14" s="77">
        <f>Crops!$D23*Crops!I62</f>
        <v>0</v>
      </c>
      <c r="J14" s="77">
        <f>Crops!$D23*Crops!J62</f>
        <v>0</v>
      </c>
    </row>
    <row r="15" spans="1:10" x14ac:dyDescent="0.2">
      <c r="A15" s="458"/>
      <c r="B15" s="26"/>
      <c r="C15" s="105" t="s">
        <v>306</v>
      </c>
      <c r="D15" s="228">
        <f t="shared" si="0"/>
        <v>0</v>
      </c>
      <c r="E15" s="355">
        <f>Overhead!$D13*Overhead!E13</f>
        <v>0</v>
      </c>
      <c r="F15" s="77">
        <f>Overhead!$D13*Overhead!F13</f>
        <v>0</v>
      </c>
      <c r="G15" s="77">
        <f>Overhead!$D13*Overhead!G13</f>
        <v>0</v>
      </c>
      <c r="H15" s="77">
        <f>Overhead!$D13*Overhead!H13</f>
        <v>0</v>
      </c>
      <c r="I15" s="77">
        <f>Overhead!$D13*Overhead!I13</f>
        <v>0</v>
      </c>
      <c r="J15" s="182">
        <f>Overhead!$D13*Overhead!J13</f>
        <v>0</v>
      </c>
    </row>
    <row r="16" spans="1:10" x14ac:dyDescent="0.2">
      <c r="A16" s="458"/>
      <c r="B16" s="26"/>
      <c r="C16" s="105" t="s">
        <v>307</v>
      </c>
      <c r="D16" s="228">
        <f t="shared" si="0"/>
        <v>0</v>
      </c>
      <c r="E16" s="355">
        <f>Overhead!$D14*Overhead!E14</f>
        <v>0</v>
      </c>
      <c r="F16" s="77">
        <f>Overhead!$D14*Overhead!F14</f>
        <v>0</v>
      </c>
      <c r="G16" s="77">
        <f>Overhead!$D14*Overhead!G14</f>
        <v>0</v>
      </c>
      <c r="H16" s="77">
        <f>Overhead!$D14*Overhead!H14</f>
        <v>0</v>
      </c>
      <c r="I16" s="77">
        <f>Overhead!$D14*Overhead!I14</f>
        <v>0</v>
      </c>
      <c r="J16" s="182">
        <f>Overhead!$D14*Overhead!J14</f>
        <v>0</v>
      </c>
    </row>
    <row r="17" spans="2:11" x14ac:dyDescent="0.2">
      <c r="B17" s="26"/>
      <c r="C17" s="353" t="s">
        <v>225</v>
      </c>
      <c r="D17" s="228">
        <f t="shared" si="0"/>
        <v>0</v>
      </c>
      <c r="E17" s="355">
        <f>Overhead!$D15*Overhead!E15</f>
        <v>0</v>
      </c>
      <c r="F17" s="77">
        <f>Overhead!$D15*Overhead!F15</f>
        <v>0</v>
      </c>
      <c r="G17" s="77">
        <f>Overhead!$D15*Overhead!G15</f>
        <v>0</v>
      </c>
      <c r="H17" s="77">
        <f>Overhead!$D15*Overhead!H15</f>
        <v>0</v>
      </c>
      <c r="I17" s="77">
        <f>Overhead!$D15*Overhead!I15</f>
        <v>0</v>
      </c>
      <c r="J17" s="182">
        <f>Overhead!$D15*Overhead!J15</f>
        <v>0</v>
      </c>
    </row>
    <row r="18" spans="2:11" x14ac:dyDescent="0.2">
      <c r="B18" s="26"/>
      <c r="C18" s="353" t="s">
        <v>308</v>
      </c>
      <c r="D18" s="228">
        <f t="shared" si="0"/>
        <v>0</v>
      </c>
      <c r="E18" s="355">
        <f>Overhead!$D16*Overhead!E16</f>
        <v>0</v>
      </c>
      <c r="F18" s="77">
        <f>Overhead!$D16*Overhead!F16</f>
        <v>0</v>
      </c>
      <c r="G18" s="77">
        <f>Overhead!$D16*Overhead!G16</f>
        <v>0</v>
      </c>
      <c r="H18" s="77">
        <f>Overhead!$D16*Overhead!H16</f>
        <v>0</v>
      </c>
      <c r="I18" s="77">
        <f>Overhead!$D16*Overhead!I16</f>
        <v>0</v>
      </c>
      <c r="J18" s="182">
        <f>Overhead!$D16*Overhead!J16</f>
        <v>0</v>
      </c>
    </row>
    <row r="19" spans="2:11" x14ac:dyDescent="0.2">
      <c r="B19" s="26"/>
      <c r="C19" s="105"/>
      <c r="D19" s="228"/>
      <c r="E19" s="109"/>
      <c r="F19" s="77"/>
      <c r="G19" s="77"/>
      <c r="H19" s="77"/>
      <c r="I19" s="77"/>
      <c r="J19" s="80"/>
    </row>
    <row r="20" spans="2:11" x14ac:dyDescent="0.2">
      <c r="B20" s="26"/>
      <c r="C20" s="104" t="s">
        <v>309</v>
      </c>
      <c r="D20" s="228">
        <f t="shared" si="0"/>
        <v>0</v>
      </c>
      <c r="E20" s="109">
        <f>'Capital Assets'!E19</f>
        <v>0</v>
      </c>
      <c r="F20" s="77">
        <f>'Capital Assets'!F19</f>
        <v>0</v>
      </c>
      <c r="G20" s="77">
        <f>'Capital Assets'!G19</f>
        <v>0</v>
      </c>
      <c r="H20" s="77">
        <f>'Capital Assets'!H19</f>
        <v>0</v>
      </c>
      <c r="I20" s="77">
        <f>'Capital Assets'!I19</f>
        <v>0</v>
      </c>
      <c r="J20" s="80">
        <f>'Capital Assets'!J19</f>
        <v>0</v>
      </c>
    </row>
    <row r="21" spans="2:11" x14ac:dyDescent="0.2">
      <c r="B21" s="26"/>
      <c r="C21" s="105"/>
      <c r="D21" s="228"/>
      <c r="E21" s="109"/>
      <c r="F21" s="77"/>
      <c r="G21" s="77"/>
      <c r="H21" s="77"/>
      <c r="I21" s="77"/>
      <c r="J21" s="80"/>
    </row>
    <row r="22" spans="2:11" x14ac:dyDescent="0.2">
      <c r="B22" s="26"/>
      <c r="C22" s="104" t="s">
        <v>310</v>
      </c>
      <c r="D22" s="228"/>
      <c r="E22" s="110"/>
      <c r="F22" s="78"/>
      <c r="G22" s="78"/>
      <c r="H22" s="78"/>
      <c r="I22" s="78"/>
      <c r="J22" s="81"/>
    </row>
    <row r="23" spans="2:11" x14ac:dyDescent="0.2">
      <c r="B23" s="26"/>
      <c r="C23" s="353" t="s">
        <v>311</v>
      </c>
      <c r="D23" s="228">
        <f>SUM(E23:J23)</f>
        <v>0</v>
      </c>
      <c r="E23" s="109">
        <f>Financing!E17</f>
        <v>0</v>
      </c>
      <c r="F23" s="77">
        <f>Financing!F17</f>
        <v>0</v>
      </c>
      <c r="G23" s="77">
        <f>Financing!G17</f>
        <v>0</v>
      </c>
      <c r="H23" s="77">
        <f>Financing!H17</f>
        <v>0</v>
      </c>
      <c r="I23" s="77">
        <f>Financing!I17</f>
        <v>0</v>
      </c>
      <c r="J23" s="80">
        <f>Financing!J17</f>
        <v>0</v>
      </c>
    </row>
    <row r="24" spans="2:11" x14ac:dyDescent="0.2">
      <c r="B24" s="133"/>
      <c r="C24" s="353" t="s">
        <v>312</v>
      </c>
      <c r="D24" s="228">
        <f>SUM(E24:J24)</f>
        <v>0</v>
      </c>
      <c r="E24" s="109">
        <f>Financing!E25</f>
        <v>0</v>
      </c>
      <c r="F24" s="77">
        <f>Financing!F25</f>
        <v>0</v>
      </c>
      <c r="G24" s="77">
        <f>Financing!G25</f>
        <v>0</v>
      </c>
      <c r="H24" s="77">
        <f>Financing!H25</f>
        <v>0</v>
      </c>
      <c r="I24" s="77">
        <f>Financing!I25</f>
        <v>0</v>
      </c>
      <c r="J24" s="80">
        <f>Financing!J25</f>
        <v>0</v>
      </c>
    </row>
    <row r="25" spans="2:11" x14ac:dyDescent="0.2">
      <c r="B25" s="133"/>
      <c r="C25" s="79"/>
      <c r="D25" s="228"/>
      <c r="E25" s="110"/>
      <c r="F25" s="78"/>
      <c r="G25" s="78"/>
      <c r="H25" s="78"/>
      <c r="I25" s="78"/>
      <c r="J25" s="81"/>
    </row>
    <row r="26" spans="2:11" x14ac:dyDescent="0.2">
      <c r="B26" s="133"/>
      <c r="C26" s="104" t="s">
        <v>313</v>
      </c>
      <c r="D26" s="228">
        <f t="shared" si="0"/>
        <v>0</v>
      </c>
      <c r="E26" s="109">
        <f>Overhead!E54</f>
        <v>0</v>
      </c>
      <c r="F26" s="132">
        <f>Overhead!F54</f>
        <v>0</v>
      </c>
      <c r="G26" s="77">
        <f>Overhead!G54</f>
        <v>0</v>
      </c>
      <c r="H26" s="77">
        <f>Overhead!H54</f>
        <v>0</v>
      </c>
      <c r="I26" s="77">
        <f>Overhead!I54</f>
        <v>0</v>
      </c>
      <c r="J26" s="80">
        <f>Overhead!J54</f>
        <v>0</v>
      </c>
    </row>
    <row r="27" spans="2:11" x14ac:dyDescent="0.2">
      <c r="B27" s="133"/>
      <c r="C27" s="105"/>
      <c r="D27" s="228"/>
      <c r="E27" s="109"/>
      <c r="F27" s="77"/>
      <c r="G27" s="77"/>
      <c r="H27" s="77"/>
      <c r="I27" s="77"/>
      <c r="J27" s="80"/>
    </row>
    <row r="28" spans="2:11" ht="13.5" thickBot="1" x14ac:dyDescent="0.25">
      <c r="B28" s="26"/>
      <c r="C28" s="106" t="s">
        <v>314</v>
      </c>
      <c r="D28" s="229">
        <f t="shared" ref="D28:J28" si="1">SUM(D12:D27)</f>
        <v>0</v>
      </c>
      <c r="E28" s="111">
        <f t="shared" si="1"/>
        <v>0</v>
      </c>
      <c r="F28" s="82">
        <f t="shared" si="1"/>
        <v>0</v>
      </c>
      <c r="G28" s="82">
        <f t="shared" si="1"/>
        <v>0</v>
      </c>
      <c r="H28" s="82">
        <f t="shared" si="1"/>
        <v>0</v>
      </c>
      <c r="I28" s="82">
        <f t="shared" si="1"/>
        <v>0</v>
      </c>
      <c r="J28" s="83">
        <f t="shared" si="1"/>
        <v>0</v>
      </c>
    </row>
    <row r="29" spans="2:11" ht="13.5" thickBot="1" x14ac:dyDescent="0.25">
      <c r="B29" s="26"/>
      <c r="C29" s="101"/>
      <c r="D29" s="230"/>
      <c r="E29" s="102"/>
      <c r="F29" s="102"/>
      <c r="G29" s="102"/>
      <c r="H29" s="102"/>
      <c r="I29" s="102"/>
      <c r="J29" s="102"/>
      <c r="K29" s="12"/>
    </row>
    <row r="30" spans="2:11" x14ac:dyDescent="0.2">
      <c r="B30" s="26"/>
      <c r="C30" s="39" t="s">
        <v>315</v>
      </c>
      <c r="D30" s="231" t="s">
        <v>114</v>
      </c>
      <c r="E30" s="75" t="str">
        <f t="shared" ref="E30:J31" si="2">E10</f>
        <v>January</v>
      </c>
      <c r="F30" s="90" t="str">
        <f t="shared" si="2"/>
        <v>March</v>
      </c>
      <c r="G30" s="90" t="str">
        <f t="shared" si="2"/>
        <v>May</v>
      </c>
      <c r="H30" s="90" t="str">
        <f t="shared" si="2"/>
        <v>July</v>
      </c>
      <c r="I30" s="90" t="str">
        <f t="shared" si="2"/>
        <v>September</v>
      </c>
      <c r="J30" s="91" t="str">
        <f t="shared" si="2"/>
        <v>November</v>
      </c>
    </row>
    <row r="31" spans="2:11" x14ac:dyDescent="0.2">
      <c r="B31" s="26"/>
      <c r="C31" s="14" t="s">
        <v>302</v>
      </c>
      <c r="D31" s="456" t="s">
        <v>120</v>
      </c>
      <c r="E31" s="89" t="str">
        <f t="shared" si="2"/>
        <v>February</v>
      </c>
      <c r="F31" s="56" t="str">
        <f t="shared" si="2"/>
        <v>April</v>
      </c>
      <c r="G31" s="178" t="str">
        <f t="shared" si="2"/>
        <v>June</v>
      </c>
      <c r="H31" s="178" t="str">
        <f t="shared" si="2"/>
        <v>August</v>
      </c>
      <c r="I31" s="178" t="str">
        <f t="shared" si="2"/>
        <v>October</v>
      </c>
      <c r="J31" s="63" t="str">
        <f t="shared" si="2"/>
        <v>December</v>
      </c>
    </row>
    <row r="32" spans="2:11" x14ac:dyDescent="0.2">
      <c r="B32" s="26"/>
      <c r="C32" s="13" t="str">
        <f>Crops!C40</f>
        <v xml:space="preserve">  Seed</v>
      </c>
      <c r="D32" s="228">
        <f>SUM(E32:J32)</f>
        <v>0</v>
      </c>
      <c r="E32" s="77">
        <f>Crops!$D40*Crops!E40</f>
        <v>0</v>
      </c>
      <c r="F32" s="77">
        <f>Crops!$D40*Crops!F40</f>
        <v>0</v>
      </c>
      <c r="G32" s="77">
        <f>Crops!$D40*Crops!G40</f>
        <v>0</v>
      </c>
      <c r="H32" s="77">
        <f>Crops!$D40*Crops!H40</f>
        <v>0</v>
      </c>
      <c r="I32" s="77">
        <f>Crops!$D40*Crops!I40</f>
        <v>0</v>
      </c>
      <c r="J32" s="80">
        <f>Crops!$D40*Crops!J40</f>
        <v>0</v>
      </c>
    </row>
    <row r="33" spans="2:10" x14ac:dyDescent="0.2">
      <c r="B33" s="26"/>
      <c r="C33" s="13" t="str">
        <f>Crops!C41</f>
        <v xml:space="preserve">  Fertilizer and lime</v>
      </c>
      <c r="D33" s="228">
        <f t="shared" ref="D33:D56" si="3">SUM(E33:J33)</f>
        <v>0</v>
      </c>
      <c r="E33" s="77">
        <f>Crops!$D41*Crops!E41</f>
        <v>0</v>
      </c>
      <c r="F33" s="77">
        <f>Crops!$D41*Crops!F41</f>
        <v>0</v>
      </c>
      <c r="G33" s="77">
        <f>Crops!$D41*Crops!G41</f>
        <v>0</v>
      </c>
      <c r="H33" s="77">
        <f>Crops!$D41*Crops!H41</f>
        <v>0</v>
      </c>
      <c r="I33" s="77">
        <f>Crops!$D41*Crops!I41</f>
        <v>0</v>
      </c>
      <c r="J33" s="80">
        <f>Crops!$D41*Crops!J41</f>
        <v>0</v>
      </c>
    </row>
    <row r="34" spans="2:10" x14ac:dyDescent="0.2">
      <c r="B34" s="26"/>
      <c r="C34" s="13" t="str">
        <f>Crops!C42</f>
        <v xml:space="preserve">  Chemicals</v>
      </c>
      <c r="D34" s="228">
        <f t="shared" si="3"/>
        <v>0</v>
      </c>
      <c r="E34" s="77">
        <f>Crops!$D42*Crops!E42</f>
        <v>0</v>
      </c>
      <c r="F34" s="77">
        <f>Crops!$D42*Crops!F42</f>
        <v>0</v>
      </c>
      <c r="G34" s="77">
        <f>Crops!$D42*Crops!G42</f>
        <v>0</v>
      </c>
      <c r="H34" s="77">
        <f>Crops!$D42*Crops!H42</f>
        <v>0</v>
      </c>
      <c r="I34" s="77">
        <f>Crops!$D42*Crops!I42</f>
        <v>0</v>
      </c>
      <c r="J34" s="80">
        <f>Crops!$D42*Crops!J42</f>
        <v>0</v>
      </c>
    </row>
    <row r="35" spans="2:10" x14ac:dyDescent="0.2">
      <c r="C35" s="13" t="str">
        <f>Crops!C43</f>
        <v xml:space="preserve">  Crop insurance</v>
      </c>
      <c r="D35" s="228">
        <f t="shared" si="3"/>
        <v>0</v>
      </c>
      <c r="E35" s="77">
        <f>Crops!$D43*Crops!E43</f>
        <v>0</v>
      </c>
      <c r="F35" s="77">
        <f>Crops!$D43*Crops!F43</f>
        <v>0</v>
      </c>
      <c r="G35" s="77">
        <f>Crops!$D43*Crops!G43</f>
        <v>0</v>
      </c>
      <c r="H35" s="77">
        <f>Crops!$D43*Crops!H43</f>
        <v>0</v>
      </c>
      <c r="I35" s="77">
        <f>Crops!$D43*Crops!I43</f>
        <v>0</v>
      </c>
      <c r="J35" s="80">
        <f>Crops!$D43*Crops!J43</f>
        <v>0</v>
      </c>
    </row>
    <row r="36" spans="2:10" x14ac:dyDescent="0.2">
      <c r="C36" s="13" t="str">
        <f>Crops!C44</f>
        <v xml:space="preserve">  Drying fuel</v>
      </c>
      <c r="D36" s="228">
        <f t="shared" si="3"/>
        <v>0</v>
      </c>
      <c r="E36" s="77">
        <f>Crops!$D44*Crops!E44</f>
        <v>0</v>
      </c>
      <c r="F36" s="77">
        <f>Crops!$D44*Crops!F44</f>
        <v>0</v>
      </c>
      <c r="G36" s="77">
        <f>Crops!$D44*Crops!G44</f>
        <v>0</v>
      </c>
      <c r="H36" s="77">
        <f>Crops!$D44*Crops!H44</f>
        <v>0</v>
      </c>
      <c r="I36" s="77">
        <f>Crops!$D44*Crops!I44</f>
        <v>0</v>
      </c>
      <c r="J36" s="80">
        <f>Crops!$D44*Crops!J44</f>
        <v>0</v>
      </c>
    </row>
    <row r="37" spans="2:10" x14ac:dyDescent="0.2">
      <c r="C37" s="13" t="str">
        <f>Crops!C45</f>
        <v xml:space="preserve">  Storage</v>
      </c>
      <c r="D37" s="228">
        <f t="shared" si="3"/>
        <v>0</v>
      </c>
      <c r="E37" s="77">
        <f>Crops!$D45*Crops!E45</f>
        <v>0</v>
      </c>
      <c r="F37" s="77">
        <f>Crops!$D45*Crops!F45</f>
        <v>0</v>
      </c>
      <c r="G37" s="77">
        <f>Crops!$D45*Crops!G45</f>
        <v>0</v>
      </c>
      <c r="H37" s="77">
        <f>Crops!$D45*Crops!H45</f>
        <v>0</v>
      </c>
      <c r="I37" s="77">
        <f>Crops!$D45*Crops!I45</f>
        <v>0</v>
      </c>
      <c r="J37" s="80">
        <f>Crops!$D45*Crops!J45</f>
        <v>0</v>
      </c>
    </row>
    <row r="38" spans="2:10" x14ac:dyDescent="0.2">
      <c r="C38" s="13" t="str">
        <f>Crops!C46</f>
        <v xml:space="preserve">  Custom hire</v>
      </c>
      <c r="D38" s="228">
        <f t="shared" si="3"/>
        <v>0</v>
      </c>
      <c r="E38" s="77">
        <f>Crops!$D46*Crops!E46</f>
        <v>0</v>
      </c>
      <c r="F38" s="77">
        <f>Crops!$D46*Crops!F46</f>
        <v>0</v>
      </c>
      <c r="G38" s="77">
        <f>Crops!$D46*Crops!G46</f>
        <v>0</v>
      </c>
      <c r="H38" s="77">
        <f>Crops!$D46*Crops!H46</f>
        <v>0</v>
      </c>
      <c r="I38" s="77">
        <f>Crops!$D46*Crops!I46</f>
        <v>0</v>
      </c>
      <c r="J38" s="80">
        <f>Crops!$D46*Crops!J46</f>
        <v>0</v>
      </c>
    </row>
    <row r="39" spans="2:10" x14ac:dyDescent="0.2">
      <c r="C39" s="13" t="str">
        <f>Crops!C47</f>
        <v xml:space="preserve">  Machine rental (not leases)</v>
      </c>
      <c r="D39" s="228">
        <f t="shared" si="3"/>
        <v>0</v>
      </c>
      <c r="E39" s="77">
        <f>Crops!$D47*Crops!E47</f>
        <v>0</v>
      </c>
      <c r="F39" s="77">
        <f>Crops!$D47*Crops!F47</f>
        <v>0</v>
      </c>
      <c r="G39" s="77">
        <f>Crops!$D47*Crops!G47</f>
        <v>0</v>
      </c>
      <c r="H39" s="77">
        <f>Crops!$D47*Crops!H47</f>
        <v>0</v>
      </c>
      <c r="I39" s="77">
        <f>Crops!$D47*Crops!I47</f>
        <v>0</v>
      </c>
      <c r="J39" s="80">
        <f>Crops!$D47*Crops!J47</f>
        <v>0</v>
      </c>
    </row>
    <row r="40" spans="2:10" x14ac:dyDescent="0.2">
      <c r="C40" s="13" t="str">
        <f>Crops!C48</f>
        <v xml:space="preserve">  Other cash crop costs per acre</v>
      </c>
      <c r="D40" s="228">
        <f t="shared" si="3"/>
        <v>0</v>
      </c>
      <c r="E40" s="77">
        <f>Crops!$D48*Crops!E48</f>
        <v>0</v>
      </c>
      <c r="F40" s="77">
        <f>Crops!$D48*Crops!F48</f>
        <v>0</v>
      </c>
      <c r="G40" s="77">
        <f>Crops!$D48*Crops!G48</f>
        <v>0</v>
      </c>
      <c r="H40" s="77">
        <f>Crops!$D48*Crops!H48</f>
        <v>0</v>
      </c>
      <c r="I40" s="77">
        <f>Crops!$D48*Crops!I48</f>
        <v>0</v>
      </c>
      <c r="J40" s="80">
        <f>Crops!$D48*Crops!J48</f>
        <v>0</v>
      </c>
    </row>
    <row r="41" spans="2:10" x14ac:dyDescent="0.2">
      <c r="C41" s="13"/>
      <c r="D41" s="228"/>
      <c r="E41" s="12"/>
      <c r="F41" s="77"/>
      <c r="G41" s="77"/>
      <c r="H41" s="77"/>
      <c r="I41" s="186"/>
      <c r="J41" s="80"/>
    </row>
    <row r="42" spans="2:10" x14ac:dyDescent="0.2">
      <c r="C42" s="13" t="s">
        <v>316</v>
      </c>
      <c r="D42" s="228">
        <f t="shared" si="3"/>
        <v>0</v>
      </c>
      <c r="E42" s="33">
        <f>Crops!E90</f>
        <v>0</v>
      </c>
      <c r="F42" s="186">
        <f>Crops!$E94*Crops!F54*Crops!F85/IF(SUM(Crops!$E85:$J85)&gt;0,SUM(Crops!$E85:$J85),1)+Crops!$E95*Crops!F55*Crops!F86/IF(SUM(Crops!$E86:$J86),SUM(Crops!$E86:$J86),1)+Crops!$E97*Crops!F57*Crops!F88/IF(SUM(Crops!$E88:$J88),SUM(Crops!$E88:$J88),1)+Crops!$E98*Crops!F58*Crops!F89/IF(SUM(Crops!$E89:$J89),SUM(Crops!$E89:$J89),1)</f>
        <v>0</v>
      </c>
      <c r="G42" s="186">
        <f>Crops!$E94*Crops!G54*Crops!G85/IF(SUM(Crops!$E85:$J85)&gt;0,SUM(Crops!$E85:$J85),1)+Crops!$E95*Crops!G55*Crops!G86/IF(SUM(Crops!$E86:$J86),SUM(Crops!$E86:$J86),1)+Crops!$E97*Crops!G57*Crops!G88/IF(SUM(Crops!$E88:$J88),SUM(Crops!$E88:$J88),1)+Crops!$E98*Crops!G58*Crops!G89/IF(SUM(Crops!$E89:$J89),SUM(Crops!$E89:$J89),1)</f>
        <v>0</v>
      </c>
      <c r="H42" s="186">
        <f>Crops!$E94*Crops!H54*Crops!H85/IF(SUM(Crops!$E85:$J85)&gt;0,SUM(Crops!$E85:$J85),1)+Crops!$E95*Crops!H55*Crops!H86/IF(SUM(Crops!$E86:$J86),SUM(Crops!$E86:$J86),1)+Crops!$E97*Crops!H57*Crops!H88/IF(SUM(Crops!$E88:$J88),SUM(Crops!$E88:$J88),1)+Crops!$E98*Crops!H58*Crops!H89/IF(SUM(Crops!$E89:$J89),SUM(Crops!$E89:$J89),1)</f>
        <v>0</v>
      </c>
      <c r="I42" s="186">
        <f>Crops!$E94*Crops!I54*Crops!I85/IF(SUM(Crops!$E85:$J85)&gt;0,SUM(Crops!$E85:$J85),1)+Crops!$E95*Crops!I55*Crops!I86/IF(SUM(Crops!$E86:$J86),SUM(Crops!$E86:$J86),1)+Crops!$E97*Crops!I57*Crops!I88/IF(SUM(Crops!$E88:$J88),SUM(Crops!$E88:$J88),1)+Crops!$E98*Crops!I58*Crops!I89/IF(SUM(Crops!$E89:$J89),SUM(Crops!$E89:$J89),1)</f>
        <v>0</v>
      </c>
      <c r="J42" s="80">
        <f>Crops!$E94*Crops!J54*Crops!J85/IF(SUM(Crops!$E85:$J85)&gt;0,SUM(Crops!$E85:$J85),1)+Crops!$E95*Crops!J55*Crops!J86/IF(SUM(Crops!$E86:$J86),SUM(Crops!$E86:$J86),1)+Crops!$E97*Crops!J57*Crops!J88/IF(SUM(Crops!$E88:$J88),SUM(Crops!$E88:$J88),1)+Crops!$E98*Crops!J58*Crops!J89/IF(SUM(Crops!$E89:$J89),SUM(Crops!$E89:$J89),1)</f>
        <v>0</v>
      </c>
    </row>
    <row r="43" spans="2:10" x14ac:dyDescent="0.2">
      <c r="C43" s="13" t="s">
        <v>317</v>
      </c>
      <c r="D43" s="228">
        <f>SUM(E43:J43)</f>
        <v>0</v>
      </c>
      <c r="E43" s="33">
        <f>Livestock!$D43*Livestock!E43</f>
        <v>0</v>
      </c>
      <c r="F43" s="186">
        <f>Livestock!$D43*Livestock!F43</f>
        <v>0</v>
      </c>
      <c r="G43" s="186">
        <f>Livestock!$D43*Livestock!G43</f>
        <v>0</v>
      </c>
      <c r="H43" s="186">
        <f>Livestock!$D43*Livestock!H43</f>
        <v>0</v>
      </c>
      <c r="I43" s="186">
        <f>Livestock!$D43*Livestock!I43</f>
        <v>0</v>
      </c>
      <c r="J43" s="80">
        <f>Livestock!$D43*Livestock!J43</f>
        <v>0</v>
      </c>
    </row>
    <row r="44" spans="2:10" x14ac:dyDescent="0.2">
      <c r="C44" s="13" t="s">
        <v>131</v>
      </c>
      <c r="D44" s="228">
        <f t="shared" si="3"/>
        <v>0</v>
      </c>
      <c r="E44" s="33">
        <f>Livestock!$D44*Livestock!E44</f>
        <v>0</v>
      </c>
      <c r="F44" s="186">
        <f>Livestock!$D44*Livestock!F44</f>
        <v>0</v>
      </c>
      <c r="G44" s="186">
        <f>Livestock!$D44*Livestock!G44</f>
        <v>0</v>
      </c>
      <c r="H44" s="186">
        <f>Livestock!$D44*Livestock!H44</f>
        <v>0</v>
      </c>
      <c r="I44" s="186">
        <f>Livestock!$D44*Livestock!I44</f>
        <v>0</v>
      </c>
      <c r="J44" s="80">
        <f>Livestock!$D44*Livestock!J44</f>
        <v>0</v>
      </c>
    </row>
    <row r="45" spans="2:10" x14ac:dyDescent="0.2">
      <c r="C45" s="13" t="s">
        <v>318</v>
      </c>
      <c r="D45" s="228">
        <f t="shared" si="3"/>
        <v>0</v>
      </c>
      <c r="E45" s="33">
        <f>Livestock!$D45*Livestock!E45</f>
        <v>0</v>
      </c>
      <c r="F45" s="186">
        <f>Livestock!$D45*Livestock!F45</f>
        <v>0</v>
      </c>
      <c r="G45" s="186">
        <f>Livestock!$D45*Livestock!G45</f>
        <v>0</v>
      </c>
      <c r="H45" s="186">
        <f>Livestock!$D45*Livestock!H45</f>
        <v>0</v>
      </c>
      <c r="I45" s="186">
        <f>Livestock!$D45*Livestock!I45</f>
        <v>0</v>
      </c>
      <c r="J45" s="80">
        <f>Livestock!$D45*Livestock!J45</f>
        <v>0</v>
      </c>
    </row>
    <row r="46" spans="2:10" x14ac:dyDescent="0.2">
      <c r="C46" s="13" t="s">
        <v>319</v>
      </c>
      <c r="D46" s="228">
        <f t="shared" si="3"/>
        <v>0</v>
      </c>
      <c r="E46" s="33">
        <f>Livestock!$D46*Livestock!E46</f>
        <v>0</v>
      </c>
      <c r="F46" s="186">
        <f>Livestock!$D46*Livestock!F46</f>
        <v>0</v>
      </c>
      <c r="G46" s="186">
        <f>Livestock!$D46*Livestock!G46</f>
        <v>0</v>
      </c>
      <c r="H46" s="186">
        <f>Livestock!$D46*Livestock!H46</f>
        <v>0</v>
      </c>
      <c r="I46" s="186">
        <f>Livestock!$D46*Livestock!I46</f>
        <v>0</v>
      </c>
      <c r="J46" s="80">
        <f>Livestock!$D46*Livestock!J46</f>
        <v>0</v>
      </c>
    </row>
    <row r="47" spans="2:10" x14ac:dyDescent="0.2">
      <c r="C47" s="13" t="s">
        <v>320</v>
      </c>
      <c r="D47" s="228">
        <f t="shared" si="3"/>
        <v>0</v>
      </c>
      <c r="E47" s="33">
        <f>Livestock!$D47*Livestock!E47</f>
        <v>0</v>
      </c>
      <c r="F47" s="186">
        <f>Livestock!$D47*Livestock!F47</f>
        <v>0</v>
      </c>
      <c r="G47" s="186">
        <f>Livestock!$D47*Livestock!G47</f>
        <v>0</v>
      </c>
      <c r="H47" s="186">
        <f>Livestock!$D47*Livestock!H47</f>
        <v>0</v>
      </c>
      <c r="I47" s="186">
        <f>Livestock!$D47*Livestock!I47</f>
        <v>0</v>
      </c>
      <c r="J47" s="80">
        <f>Livestock!$D47*Livestock!J47</f>
        <v>0</v>
      </c>
    </row>
    <row r="48" spans="2:10" x14ac:dyDescent="0.2">
      <c r="C48" s="13"/>
      <c r="D48" s="228"/>
      <c r="E48" s="33"/>
      <c r="F48" s="186"/>
      <c r="G48" s="186"/>
      <c r="H48" s="186"/>
      <c r="I48" s="186"/>
      <c r="J48" s="80"/>
    </row>
    <row r="49" spans="3:10" x14ac:dyDescent="0.2">
      <c r="C49" s="356" t="s">
        <v>321</v>
      </c>
      <c r="D49" s="228">
        <f t="shared" si="3"/>
        <v>0</v>
      </c>
      <c r="E49" s="33">
        <f>Overhead!$D19*Overhead!E19</f>
        <v>0</v>
      </c>
      <c r="F49" s="186">
        <f>Overhead!$D19*Overhead!F19</f>
        <v>0</v>
      </c>
      <c r="G49" s="186">
        <f>Overhead!$D19*Overhead!G19</f>
        <v>0</v>
      </c>
      <c r="H49" s="186">
        <f>Overhead!$D19*Overhead!H19</f>
        <v>0</v>
      </c>
      <c r="I49" s="186">
        <f>Overhead!$D19*Overhead!I19</f>
        <v>0</v>
      </c>
      <c r="J49" s="80">
        <f>Overhead!$D19*Overhead!J19</f>
        <v>0</v>
      </c>
    </row>
    <row r="50" spans="3:10" x14ac:dyDescent="0.2">
      <c r="C50" s="356" t="s">
        <v>322</v>
      </c>
      <c r="D50" s="228">
        <f t="shared" si="3"/>
        <v>0</v>
      </c>
      <c r="E50" s="33">
        <f>Overhead!$D20*Overhead!E20</f>
        <v>0</v>
      </c>
      <c r="F50" s="186">
        <f>Overhead!$D20*Overhead!F20</f>
        <v>0</v>
      </c>
      <c r="G50" s="186">
        <f>Overhead!$D20*Overhead!G20</f>
        <v>0</v>
      </c>
      <c r="H50" s="186">
        <f>Overhead!$D20*Overhead!H20</f>
        <v>0</v>
      </c>
      <c r="I50" s="186">
        <f>Overhead!$D20*Overhead!I20</f>
        <v>0</v>
      </c>
      <c r="J50" s="80">
        <f>Overhead!$D20*Overhead!J20</f>
        <v>0</v>
      </c>
    </row>
    <row r="51" spans="3:10" x14ac:dyDescent="0.2">
      <c r="C51" s="356" t="s">
        <v>323</v>
      </c>
      <c r="D51" s="228">
        <f t="shared" si="3"/>
        <v>0</v>
      </c>
      <c r="E51" s="33">
        <f>Overhead!$D21*Overhead!E21</f>
        <v>0</v>
      </c>
      <c r="F51" s="186">
        <f>Overhead!$D21*Overhead!F21</f>
        <v>0</v>
      </c>
      <c r="G51" s="186">
        <f>Overhead!$D21*Overhead!G21</f>
        <v>0</v>
      </c>
      <c r="H51" s="186">
        <f>Overhead!$D21*Overhead!H21</f>
        <v>0</v>
      </c>
      <c r="I51" s="186">
        <f>Overhead!$D21*Overhead!I21</f>
        <v>0</v>
      </c>
      <c r="J51" s="80">
        <f>Overhead!$D21*Overhead!J21</f>
        <v>0</v>
      </c>
    </row>
    <row r="52" spans="3:10" x14ac:dyDescent="0.2">
      <c r="C52" s="356" t="s">
        <v>324</v>
      </c>
      <c r="D52" s="228">
        <f t="shared" si="3"/>
        <v>0</v>
      </c>
      <c r="E52" s="33">
        <f>Overhead!$D22*Overhead!E22</f>
        <v>0</v>
      </c>
      <c r="F52" s="186">
        <f>Overhead!$D22*Overhead!F22</f>
        <v>0</v>
      </c>
      <c r="G52" s="186">
        <f>Overhead!$D22*Overhead!G22</f>
        <v>0</v>
      </c>
      <c r="H52" s="186">
        <f>Overhead!$D22*Overhead!H22</f>
        <v>0</v>
      </c>
      <c r="I52" s="186">
        <f>Overhead!$D22*Overhead!I22</f>
        <v>0</v>
      </c>
      <c r="J52" s="80">
        <f>Overhead!$D22*Overhead!J22</f>
        <v>0</v>
      </c>
    </row>
    <row r="53" spans="3:10" x14ac:dyDescent="0.2">
      <c r="C53" s="356" t="s">
        <v>325</v>
      </c>
      <c r="D53" s="228">
        <f t="shared" si="3"/>
        <v>0</v>
      </c>
      <c r="E53" s="33">
        <f>Overhead!$D23*Overhead!E23</f>
        <v>0</v>
      </c>
      <c r="F53" s="186">
        <f>Overhead!$D23*Overhead!F23</f>
        <v>0</v>
      </c>
      <c r="G53" s="186">
        <f>Overhead!$D23*Overhead!G23</f>
        <v>0</v>
      </c>
      <c r="H53" s="186">
        <f>Overhead!$D23*Overhead!H23</f>
        <v>0</v>
      </c>
      <c r="I53" s="186">
        <f>Overhead!$D23*Overhead!I23</f>
        <v>0</v>
      </c>
      <c r="J53" s="80">
        <f>Overhead!$D23*Overhead!J23</f>
        <v>0</v>
      </c>
    </row>
    <row r="54" spans="3:10" x14ac:dyDescent="0.2">
      <c r="C54" s="356" t="s">
        <v>326</v>
      </c>
      <c r="D54" s="228">
        <f t="shared" si="3"/>
        <v>0</v>
      </c>
      <c r="E54" s="33">
        <f>Overhead!$D24*Overhead!E24</f>
        <v>0</v>
      </c>
      <c r="F54" s="186">
        <f>Overhead!$D24*Overhead!F24</f>
        <v>0</v>
      </c>
      <c r="G54" s="186">
        <f>Overhead!$D24*Overhead!G24</f>
        <v>0</v>
      </c>
      <c r="H54" s="186">
        <f>Overhead!$D24*Overhead!H24</f>
        <v>0</v>
      </c>
      <c r="I54" s="186">
        <f>Overhead!$D24*Overhead!I24</f>
        <v>0</v>
      </c>
      <c r="J54" s="80">
        <f>Overhead!$D24*Overhead!J24</f>
        <v>0</v>
      </c>
    </row>
    <row r="55" spans="3:10" x14ac:dyDescent="0.2">
      <c r="C55" s="356" t="s">
        <v>327</v>
      </c>
      <c r="D55" s="228">
        <f t="shared" si="3"/>
        <v>0</v>
      </c>
      <c r="E55" s="33">
        <f>Overhead!$D25*Overhead!E25</f>
        <v>0</v>
      </c>
      <c r="F55" s="186">
        <f>Overhead!$D25*Overhead!F25</f>
        <v>0</v>
      </c>
      <c r="G55" s="186">
        <f>Overhead!$D25*Overhead!G25</f>
        <v>0</v>
      </c>
      <c r="H55" s="186">
        <f>Overhead!$D25*Overhead!H25</f>
        <v>0</v>
      </c>
      <c r="I55" s="186">
        <f>Overhead!$D25*Overhead!I25</f>
        <v>0</v>
      </c>
      <c r="J55" s="80">
        <f>Overhead!$D25*Overhead!J25</f>
        <v>0</v>
      </c>
    </row>
    <row r="56" spans="3:10" x14ac:dyDescent="0.2">
      <c r="C56" s="356" t="s">
        <v>328</v>
      </c>
      <c r="D56" s="228">
        <f t="shared" si="3"/>
        <v>0</v>
      </c>
      <c r="E56" s="33">
        <f>Overhead!$D26*Overhead!E26</f>
        <v>0</v>
      </c>
      <c r="F56" s="186">
        <f>Overhead!$D26*Overhead!F26</f>
        <v>0</v>
      </c>
      <c r="G56" s="186">
        <f>Overhead!$D26*Overhead!G26</f>
        <v>0</v>
      </c>
      <c r="H56" s="186">
        <f>Overhead!$D26*Overhead!H26</f>
        <v>0</v>
      </c>
      <c r="I56" s="186">
        <f>Overhead!$D26*Overhead!I26</f>
        <v>0</v>
      </c>
      <c r="J56" s="80">
        <f>Overhead!$D26*Overhead!J26</f>
        <v>0</v>
      </c>
    </row>
    <row r="57" spans="3:10" x14ac:dyDescent="0.2">
      <c r="C57" s="356" t="s">
        <v>329</v>
      </c>
      <c r="D57" s="228">
        <f>SUM(E57:J57)</f>
        <v>0</v>
      </c>
      <c r="E57" s="33">
        <f>Overhead!$D27*Overhead!E27</f>
        <v>0</v>
      </c>
      <c r="F57" s="186">
        <f>Overhead!$D27*Overhead!F27</f>
        <v>0</v>
      </c>
      <c r="G57" s="186">
        <f>Overhead!$D27*Overhead!G27</f>
        <v>0</v>
      </c>
      <c r="H57" s="186">
        <f>Overhead!$D27*Overhead!H27</f>
        <v>0</v>
      </c>
      <c r="I57" s="186">
        <f>Overhead!$D27*Overhead!I27</f>
        <v>0</v>
      </c>
      <c r="J57" s="80">
        <f>Overhead!$D27*Overhead!J27</f>
        <v>0</v>
      </c>
    </row>
    <row r="58" spans="3:10" x14ac:dyDescent="0.2">
      <c r="C58" s="8"/>
      <c r="D58" s="228"/>
      <c r="E58" s="12"/>
      <c r="F58" s="358"/>
      <c r="G58" s="358"/>
      <c r="H58" s="358"/>
      <c r="I58" s="358"/>
      <c r="J58" s="81"/>
    </row>
    <row r="59" spans="3:10" x14ac:dyDescent="0.2">
      <c r="C59" s="14" t="s">
        <v>330</v>
      </c>
      <c r="D59" s="228">
        <f>SUM(E59:J59)</f>
        <v>0</v>
      </c>
      <c r="E59" s="33">
        <f>'Capital Assets'!E31</f>
        <v>0</v>
      </c>
      <c r="F59" s="186">
        <f>'Capital Assets'!F31</f>
        <v>0</v>
      </c>
      <c r="G59" s="186">
        <f>'Capital Assets'!G31</f>
        <v>0</v>
      </c>
      <c r="H59" s="186">
        <f>'Capital Assets'!H31</f>
        <v>0</v>
      </c>
      <c r="I59" s="186">
        <f>'Capital Assets'!I31</f>
        <v>0</v>
      </c>
      <c r="J59" s="80">
        <f>'Capital Assets'!J31</f>
        <v>0</v>
      </c>
    </row>
    <row r="60" spans="3:10" x14ac:dyDescent="0.2">
      <c r="C60" s="13"/>
      <c r="D60" s="228"/>
      <c r="E60" s="33"/>
      <c r="F60" s="186"/>
      <c r="G60" s="186"/>
      <c r="H60" s="186"/>
      <c r="I60" s="186"/>
      <c r="J60" s="80"/>
    </row>
    <row r="61" spans="3:10" x14ac:dyDescent="0.2">
      <c r="C61" s="14" t="s">
        <v>310</v>
      </c>
      <c r="D61" s="228"/>
      <c r="E61" s="33"/>
      <c r="F61" s="186"/>
      <c r="G61" s="186"/>
      <c r="H61" s="186"/>
      <c r="I61" s="186"/>
      <c r="J61" s="80"/>
    </row>
    <row r="62" spans="3:10" x14ac:dyDescent="0.2">
      <c r="C62" s="13" t="s">
        <v>331</v>
      </c>
      <c r="D62" s="228">
        <f>SUM(E62:J62)</f>
        <v>0</v>
      </c>
      <c r="E62" s="33">
        <f>Financing!E35</f>
        <v>0</v>
      </c>
      <c r="F62" s="186">
        <f>Financing!F35</f>
        <v>0</v>
      </c>
      <c r="G62" s="186">
        <f>Financing!G35</f>
        <v>0</v>
      </c>
      <c r="H62" s="186">
        <f>Financing!H35</f>
        <v>0</v>
      </c>
      <c r="I62" s="186">
        <f>Financing!I35</f>
        <v>0</v>
      </c>
      <c r="J62" s="80">
        <f>Financing!J35</f>
        <v>0</v>
      </c>
    </row>
    <row r="63" spans="3:10" x14ac:dyDescent="0.2">
      <c r="C63" s="13" t="s">
        <v>332</v>
      </c>
      <c r="D63" s="228">
        <f>SUM(E63:J63)</f>
        <v>0</v>
      </c>
      <c r="E63" s="33">
        <f>Financing!E45</f>
        <v>0</v>
      </c>
      <c r="F63" s="186">
        <f>Financing!F45</f>
        <v>0</v>
      </c>
      <c r="G63" s="186">
        <f>Financing!G45</f>
        <v>0</v>
      </c>
      <c r="H63" s="186">
        <f>Financing!H45</f>
        <v>0</v>
      </c>
      <c r="I63" s="186">
        <f>Financing!I45</f>
        <v>0</v>
      </c>
      <c r="J63" s="80">
        <f>Financing!J45</f>
        <v>0</v>
      </c>
    </row>
    <row r="64" spans="3:10" x14ac:dyDescent="0.2">
      <c r="C64" s="356" t="s">
        <v>333</v>
      </c>
      <c r="D64" s="228">
        <f>SUM(E64:J64)</f>
        <v>0</v>
      </c>
      <c r="E64" s="33">
        <f>Financing!E55</f>
        <v>0</v>
      </c>
      <c r="F64" s="186">
        <f>Financing!F55</f>
        <v>0</v>
      </c>
      <c r="G64" s="186">
        <f>Financing!G55</f>
        <v>0</v>
      </c>
      <c r="H64" s="186">
        <f>Financing!H55</f>
        <v>0</v>
      </c>
      <c r="I64" s="186">
        <f>Financing!I55</f>
        <v>0</v>
      </c>
      <c r="J64" s="80">
        <f>Financing!J55</f>
        <v>0</v>
      </c>
    </row>
    <row r="65" spans="3:19" x14ac:dyDescent="0.2">
      <c r="C65" s="13" t="s">
        <v>334</v>
      </c>
      <c r="D65" s="228">
        <f>SUM(E65:J65)</f>
        <v>0</v>
      </c>
      <c r="E65" s="355">
        <f>Financing!E63</f>
        <v>0</v>
      </c>
      <c r="F65" s="186">
        <f>Financing!F63</f>
        <v>0</v>
      </c>
      <c r="G65" s="186">
        <f>Financing!G63</f>
        <v>0</v>
      </c>
      <c r="H65" s="186">
        <f>Financing!H63</f>
        <v>0</v>
      </c>
      <c r="I65" s="186">
        <f>Financing!I63</f>
        <v>0</v>
      </c>
      <c r="J65" s="80">
        <f>Financing!J63</f>
        <v>0</v>
      </c>
    </row>
    <row r="66" spans="3:19" x14ac:dyDescent="0.2">
      <c r="C66" s="13"/>
      <c r="D66" s="228"/>
      <c r="E66" s="33"/>
      <c r="F66" s="186"/>
      <c r="G66" s="186"/>
      <c r="H66" s="186"/>
      <c r="I66" s="186"/>
      <c r="J66" s="80"/>
    </row>
    <row r="67" spans="3:19" x14ac:dyDescent="0.2">
      <c r="C67" s="14" t="s">
        <v>335</v>
      </c>
      <c r="D67" s="228">
        <f>SUM(E67:J67)</f>
        <v>0</v>
      </c>
      <c r="E67" s="33">
        <f>IF(Overhead!E31*Overhead!$D31&gt;0,Overhead!E31*Overhead!$D31,IF(Overhead!E33*Overhead!$D33&gt;0,Overhead!E33*Overhead!$D33,Overhead!E45))</f>
        <v>0</v>
      </c>
      <c r="F67" s="186">
        <f>IF(Overhead!F31*Overhead!$D31&gt;0,Overhead!F31*Overhead!$D31,IF(Overhead!F33*Overhead!$D33&gt;0,Overhead!F33*Overhead!$D33,Overhead!F45))</f>
        <v>0</v>
      </c>
      <c r="G67" s="186">
        <f>IF(Overhead!G31*Overhead!$D31&gt;0,Overhead!G31*Overhead!$D31,IF(Overhead!G33*Overhead!$D33&gt;0,Overhead!G33*Overhead!$D33,Overhead!G45))</f>
        <v>0</v>
      </c>
      <c r="H67" s="186">
        <f>IF(Overhead!H31*Overhead!$D31&gt;0,Overhead!H31*Overhead!$D31,IF(Overhead!H33*Overhead!$D33&gt;0,Overhead!H33*Overhead!$D33,Overhead!H45))</f>
        <v>0</v>
      </c>
      <c r="I67" s="77">
        <f>IF(Overhead!I31*Overhead!$D31&gt;0,Overhead!I31*Overhead!$D31,IF(Overhead!I33*Overhead!$D33&gt;0,Overhead!I33*Overhead!$D33,Overhead!I45))</f>
        <v>0</v>
      </c>
      <c r="J67" s="182">
        <f>IF(Overhead!J31*Overhead!$D31&gt;0,Overhead!J31*Overhead!$D31,IF(Overhead!J33*Overhead!$D33&gt;0,Overhead!J33*Overhead!$D33,Overhead!J45))</f>
        <v>0</v>
      </c>
    </row>
    <row r="68" spans="3:19" x14ac:dyDescent="0.2">
      <c r="C68" s="13"/>
      <c r="D68" s="228"/>
      <c r="E68" s="33"/>
      <c r="F68" s="186"/>
      <c r="G68" s="186"/>
      <c r="H68" s="186"/>
      <c r="I68" s="186"/>
      <c r="J68" s="80"/>
    </row>
    <row r="69" spans="3:19" x14ac:dyDescent="0.2">
      <c r="C69" s="14" t="s">
        <v>336</v>
      </c>
      <c r="D69" s="232">
        <f>SUM(E69:J69)</f>
        <v>0</v>
      </c>
      <c r="E69" s="35">
        <f t="shared" ref="E69:J69" si="4">SUM(E31:E67)</f>
        <v>0</v>
      </c>
      <c r="F69" s="189">
        <f t="shared" si="4"/>
        <v>0</v>
      </c>
      <c r="G69" s="189">
        <f t="shared" si="4"/>
        <v>0</v>
      </c>
      <c r="H69" s="189">
        <f t="shared" si="4"/>
        <v>0</v>
      </c>
      <c r="I69" s="189">
        <f t="shared" si="4"/>
        <v>0</v>
      </c>
      <c r="J69" s="93">
        <f t="shared" si="4"/>
        <v>0</v>
      </c>
    </row>
    <row r="70" spans="3:19" x14ac:dyDescent="0.2">
      <c r="C70" s="13"/>
      <c r="D70" s="228"/>
      <c r="E70" s="33"/>
      <c r="F70" s="186"/>
      <c r="G70" s="186"/>
      <c r="H70" s="186"/>
      <c r="I70" s="186"/>
      <c r="J70" s="80"/>
    </row>
    <row r="71" spans="3:19" ht="13.5" thickBot="1" x14ac:dyDescent="0.25">
      <c r="C71" s="190" t="s">
        <v>337</v>
      </c>
      <c r="D71" s="229">
        <f>SUM(E71:J71)</f>
        <v>0</v>
      </c>
      <c r="E71" s="191">
        <f t="shared" ref="E71:J71" si="5">E28-E69</f>
        <v>0</v>
      </c>
      <c r="F71" s="192">
        <f t="shared" si="5"/>
        <v>0</v>
      </c>
      <c r="G71" s="192">
        <f t="shared" si="5"/>
        <v>0</v>
      </c>
      <c r="H71" s="192">
        <f t="shared" si="5"/>
        <v>0</v>
      </c>
      <c r="I71" s="192">
        <f t="shared" si="5"/>
        <v>0</v>
      </c>
      <c r="J71" s="83">
        <f t="shared" si="5"/>
        <v>0</v>
      </c>
    </row>
    <row r="72" spans="3:19" ht="13.5" thickBot="1" x14ac:dyDescent="0.25">
      <c r="C72" s="101"/>
      <c r="D72" s="230"/>
      <c r="E72" s="102"/>
      <c r="F72" s="102"/>
      <c r="G72" s="102"/>
      <c r="H72" s="102"/>
      <c r="I72" s="102"/>
      <c r="J72" s="102"/>
      <c r="K72" s="12"/>
    </row>
    <row r="73" spans="3:19" x14ac:dyDescent="0.2">
      <c r="C73" s="39" t="s">
        <v>338</v>
      </c>
      <c r="D73" s="231" t="s">
        <v>339</v>
      </c>
      <c r="E73" s="75" t="str">
        <f t="shared" ref="E73:J73" si="6">E10</f>
        <v>January</v>
      </c>
      <c r="F73" s="90" t="str">
        <f t="shared" si="6"/>
        <v>March</v>
      </c>
      <c r="G73" s="75" t="str">
        <f t="shared" si="6"/>
        <v>May</v>
      </c>
      <c r="H73" s="90" t="str">
        <f t="shared" si="6"/>
        <v>July</v>
      </c>
      <c r="I73" s="75" t="str">
        <f t="shared" si="6"/>
        <v>September</v>
      </c>
      <c r="J73" s="91" t="str">
        <f t="shared" si="6"/>
        <v>November</v>
      </c>
    </row>
    <row r="74" spans="3:19" x14ac:dyDescent="0.2">
      <c r="C74" s="13"/>
      <c r="D74" s="456" t="s">
        <v>120</v>
      </c>
      <c r="E74" s="89" t="str">
        <f t="shared" ref="E74:J74" si="7">E11</f>
        <v>February</v>
      </c>
      <c r="F74" s="56" t="str">
        <f t="shared" si="7"/>
        <v>April</v>
      </c>
      <c r="G74" s="89" t="str">
        <f t="shared" si="7"/>
        <v>June</v>
      </c>
      <c r="H74" s="56" t="str">
        <f t="shared" si="7"/>
        <v>August</v>
      </c>
      <c r="I74" s="89" t="str">
        <f t="shared" si="7"/>
        <v>October</v>
      </c>
      <c r="J74" s="63" t="str">
        <f t="shared" si="7"/>
        <v>December</v>
      </c>
    </row>
    <row r="75" spans="3:19" x14ac:dyDescent="0.2">
      <c r="C75" s="356" t="s">
        <v>340</v>
      </c>
      <c r="D75" s="478">
        <f t="shared" ref="D75:D78" si="8">SUM(E75:J75)</f>
        <v>0</v>
      </c>
      <c r="E75" s="479">
        <f t="shared" ref="E75:J75" si="9">E28-E69</f>
        <v>0</v>
      </c>
      <c r="F75" s="480">
        <f t="shared" si="9"/>
        <v>0</v>
      </c>
      <c r="G75" s="480">
        <f t="shared" si="9"/>
        <v>0</v>
      </c>
      <c r="H75" s="480">
        <f t="shared" si="9"/>
        <v>0</v>
      </c>
      <c r="I75" s="480">
        <f t="shared" si="9"/>
        <v>0</v>
      </c>
      <c r="J75" s="481">
        <f t="shared" si="9"/>
        <v>0</v>
      </c>
    </row>
    <row r="76" spans="3:19" x14ac:dyDescent="0.2">
      <c r="C76" s="187" t="s">
        <v>341</v>
      </c>
      <c r="D76" s="233">
        <f>Financing!D67</f>
        <v>0</v>
      </c>
      <c r="E76" s="33">
        <f>D76</f>
        <v>0</v>
      </c>
      <c r="F76" s="77">
        <f>E81</f>
        <v>0</v>
      </c>
      <c r="G76" s="33">
        <f>F81</f>
        <v>0</v>
      </c>
      <c r="H76" s="77">
        <f>G81</f>
        <v>0</v>
      </c>
      <c r="I76" s="33">
        <f>H81</f>
        <v>0</v>
      </c>
      <c r="J76" s="80">
        <f>I81</f>
        <v>0</v>
      </c>
      <c r="K76" s="2"/>
      <c r="L76" s="2"/>
    </row>
    <row r="77" spans="3:19" x14ac:dyDescent="0.2">
      <c r="C77" s="187" t="s">
        <v>342</v>
      </c>
      <c r="D77" s="228">
        <f t="shared" si="8"/>
        <v>0</v>
      </c>
      <c r="E77" s="33">
        <f>IF(E76&gt;0,E76*Financing!$D68/6,0)</f>
        <v>0</v>
      </c>
      <c r="F77" s="77">
        <f>IF(F76&gt;0,F76*Financing!$D68/6,0)</f>
        <v>0</v>
      </c>
      <c r="G77" s="33">
        <f>IF(G76&gt;0,G76*Financing!$D68/6,0)</f>
        <v>0</v>
      </c>
      <c r="H77" s="77">
        <f>IF(H76&gt;0,H76*Financing!$D68/6,0)</f>
        <v>0</v>
      </c>
      <c r="I77" s="33">
        <f>IF(I76&gt;0,I76*Financing!$D68/6,0)</f>
        <v>0</v>
      </c>
      <c r="J77" s="80">
        <f>IF(J76&gt;0,J76*Financing!$D68/6,0)</f>
        <v>0</v>
      </c>
      <c r="S77" s="401"/>
    </row>
    <row r="78" spans="3:19" x14ac:dyDescent="0.2">
      <c r="C78" s="193" t="s">
        <v>343</v>
      </c>
      <c r="D78" s="228">
        <f t="shared" si="8"/>
        <v>0</v>
      </c>
      <c r="E78" s="92"/>
      <c r="F78" s="32"/>
      <c r="G78" s="92"/>
      <c r="H78" s="32"/>
      <c r="I78" s="92"/>
      <c r="J78" s="36"/>
    </row>
    <row r="79" spans="3:19" x14ac:dyDescent="0.2">
      <c r="C79" s="193" t="s">
        <v>344</v>
      </c>
      <c r="D79" s="228">
        <f>SUM(E79:J79)</f>
        <v>0</v>
      </c>
      <c r="E79" s="92"/>
      <c r="F79" s="32"/>
      <c r="G79" s="92"/>
      <c r="H79" s="32"/>
      <c r="I79" s="92"/>
      <c r="J79" s="36"/>
    </row>
    <row r="80" spans="3:19" x14ac:dyDescent="0.2">
      <c r="C80" s="187" t="s">
        <v>345</v>
      </c>
      <c r="D80" s="228">
        <f>SUM(E80:J80)</f>
        <v>0</v>
      </c>
      <c r="E80" s="482">
        <f>IF(E79&gt;0,(D85*Financing!J68/6),0)</f>
        <v>0</v>
      </c>
      <c r="F80" s="483">
        <f>IF(F79&gt;0,(SUM($E85:F85)*Financing!$J68/6-SUM($E80:E80)),0)</f>
        <v>0</v>
      </c>
      <c r="G80" s="482">
        <f>IF(G79&gt;0,(SUM($E85:G85)*Financing!$J68/6-SUM($E80:F80)),0)</f>
        <v>0</v>
      </c>
      <c r="H80" s="483">
        <f>IF(H79&gt;0,(SUM($E85:H85)*Financing!$J68/6-SUM($E80:G80)),0)</f>
        <v>0</v>
      </c>
      <c r="I80" s="482">
        <f>IF(I79&gt;0,(SUM($E85:I85)*Financing!$J68/6-SUM($E80:H80)),0)</f>
        <v>0</v>
      </c>
      <c r="J80" s="484">
        <f>IF(J79&gt;0,(SUM($E85:J85)*Financing!$J68/6-SUM($E80:I80)),0)</f>
        <v>0</v>
      </c>
      <c r="K80" s="1"/>
      <c r="L80" s="1"/>
    </row>
    <row r="81" spans="1:12" ht="13.5" thickBot="1" x14ac:dyDescent="0.25">
      <c r="A81" s="458"/>
      <c r="C81" s="193" t="s">
        <v>346</v>
      </c>
      <c r="D81" s="396">
        <f t="shared" ref="D81:J81" si="10">D75+D76+D77+D78-D79-D80</f>
        <v>0</v>
      </c>
      <c r="E81" s="397">
        <f t="shared" si="10"/>
        <v>0</v>
      </c>
      <c r="F81" s="398">
        <f t="shared" si="10"/>
        <v>0</v>
      </c>
      <c r="G81" s="397">
        <f t="shared" si="10"/>
        <v>0</v>
      </c>
      <c r="H81" s="398">
        <f t="shared" si="10"/>
        <v>0</v>
      </c>
      <c r="I81" s="397">
        <f t="shared" si="10"/>
        <v>0</v>
      </c>
      <c r="J81" s="399">
        <f t="shared" si="10"/>
        <v>0</v>
      </c>
      <c r="K81" s="1"/>
      <c r="L81" s="1"/>
    </row>
    <row r="82" spans="1:12" x14ac:dyDescent="0.2">
      <c r="A82" s="458"/>
      <c r="C82" s="187"/>
      <c r="D82" s="18" t="s">
        <v>347</v>
      </c>
      <c r="E82" s="33"/>
      <c r="F82" s="33"/>
      <c r="G82" s="33"/>
      <c r="H82" s="33"/>
      <c r="I82" s="33"/>
      <c r="J82" s="182"/>
    </row>
    <row r="83" spans="1:12" ht="13.5" thickBot="1" x14ac:dyDescent="0.25">
      <c r="A83" s="458"/>
      <c r="C83" s="13"/>
      <c r="D83" s="18"/>
      <c r="E83" s="194"/>
      <c r="F83" s="194"/>
      <c r="G83" s="194"/>
      <c r="H83" s="194"/>
      <c r="I83" s="194"/>
      <c r="J83" s="195"/>
    </row>
    <row r="84" spans="1:12" x14ac:dyDescent="0.2">
      <c r="A84" s="458"/>
      <c r="C84" s="14" t="s">
        <v>348</v>
      </c>
      <c r="D84" s="234"/>
      <c r="E84" s="33"/>
      <c r="F84" s="77"/>
      <c r="G84" s="33"/>
      <c r="H84" s="77"/>
      <c r="I84" s="33"/>
      <c r="J84" s="80"/>
    </row>
    <row r="85" spans="1:12" x14ac:dyDescent="0.2">
      <c r="A85" s="458"/>
      <c r="C85" s="13" t="s">
        <v>349</v>
      </c>
      <c r="D85" s="233">
        <f>Financing!J67</f>
        <v>0</v>
      </c>
      <c r="E85" s="33">
        <f>D85</f>
        <v>0</v>
      </c>
      <c r="F85" s="77">
        <f>E86</f>
        <v>0</v>
      </c>
      <c r="G85" s="33">
        <f>F86</f>
        <v>0</v>
      </c>
      <c r="H85" s="77">
        <f>G86</f>
        <v>0</v>
      </c>
      <c r="I85" s="33">
        <f>H86</f>
        <v>0</v>
      </c>
      <c r="J85" s="80">
        <f>I86</f>
        <v>0</v>
      </c>
    </row>
    <row r="86" spans="1:12" ht="13.5" thickBot="1" x14ac:dyDescent="0.25">
      <c r="A86" s="458"/>
      <c r="C86" s="188" t="s">
        <v>350</v>
      </c>
      <c r="D86" s="235">
        <f t="shared" ref="D86:J86" si="11">D85+D78-D79</f>
        <v>0</v>
      </c>
      <c r="E86" s="37">
        <f>E85+E78-E79</f>
        <v>0</v>
      </c>
      <c r="F86" s="94">
        <f t="shared" si="11"/>
        <v>0</v>
      </c>
      <c r="G86" s="37">
        <f t="shared" si="11"/>
        <v>0</v>
      </c>
      <c r="H86" s="94">
        <f t="shared" si="11"/>
        <v>0</v>
      </c>
      <c r="I86" s="37">
        <f t="shared" si="11"/>
        <v>0</v>
      </c>
      <c r="J86" s="95">
        <f t="shared" si="11"/>
        <v>0</v>
      </c>
    </row>
    <row r="87" spans="1:12" x14ac:dyDescent="0.2">
      <c r="A87" s="458"/>
      <c r="C87" s="12" t="str">
        <f>IF(D86&gt;D85,"Your operating loan balance is projected to increase by ", "Your operating loan balance is projected to drecrease by ")</f>
        <v xml:space="preserve">Your operating loan balance is projected to drecrease by </v>
      </c>
    </row>
    <row r="88" spans="1:12" x14ac:dyDescent="0.2">
      <c r="A88" s="458"/>
      <c r="C88" s="402">
        <f>ABS(D86-D85)</f>
        <v>0</v>
      </c>
      <c r="D88" s="140" t="s">
        <v>351</v>
      </c>
      <c r="E88" s="12"/>
    </row>
    <row r="89" spans="1:12" s="140" customFormat="1" x14ac:dyDescent="0.2">
      <c r="A89" s="458"/>
      <c r="B89" s="133"/>
      <c r="C89" s="359" t="s">
        <v>384</v>
      </c>
      <c r="D89" s="265"/>
      <c r="E89" s="266"/>
      <c r="F89" s="139"/>
      <c r="G89" s="139"/>
      <c r="H89" s="139"/>
      <c r="I89" s="139"/>
    </row>
    <row r="90" spans="1:12" s="140" customFormat="1" x14ac:dyDescent="0.2">
      <c r="A90" s="458"/>
      <c r="B90" s="133"/>
      <c r="C90" s="450" t="s">
        <v>101</v>
      </c>
      <c r="D90" s="141"/>
      <c r="E90" s="141"/>
      <c r="G90" s="141"/>
      <c r="H90" s="141"/>
      <c r="I90" s="141"/>
    </row>
    <row r="91" spans="1:12" s="140" customFormat="1" x14ac:dyDescent="0.2">
      <c r="A91" s="458"/>
      <c r="B91" s="133"/>
      <c r="C91" s="142" t="s">
        <v>102</v>
      </c>
      <c r="E91" s="141"/>
      <c r="G91" s="141"/>
      <c r="H91" s="141"/>
      <c r="I91" s="141"/>
    </row>
    <row r="92" spans="1:12" s="134" customFormat="1" x14ac:dyDescent="0.2">
      <c r="A92" s="458"/>
      <c r="B92" s="133"/>
      <c r="C92" s="147">
        <f ca="1">TODAY()</f>
        <v>43479</v>
      </c>
      <c r="D92" s="141"/>
      <c r="E92" s="141"/>
      <c r="F92" s="141"/>
      <c r="G92" s="141"/>
      <c r="H92" s="143"/>
      <c r="I92" s="141"/>
      <c r="J92" s="140"/>
      <c r="K92" s="140"/>
      <c r="L92" s="140"/>
    </row>
    <row r="93" spans="1:12" x14ac:dyDescent="0.2">
      <c r="A93" s="458"/>
      <c r="B93" s="26"/>
      <c r="C93" t="s">
        <v>103</v>
      </c>
      <c r="D93"/>
    </row>
    <row r="94" spans="1:12" s="134" customFormat="1" ht="15.6" customHeight="1" x14ac:dyDescent="0.2">
      <c r="A94" s="260"/>
      <c r="B94" s="133"/>
      <c r="C94" s="589" t="s">
        <v>385</v>
      </c>
      <c r="D94" s="589"/>
      <c r="E94" s="589"/>
      <c r="F94" s="589"/>
      <c r="G94" s="589"/>
      <c r="H94" s="589"/>
      <c r="I94" s="589"/>
      <c r="J94" s="589"/>
      <c r="K94" s="576"/>
      <c r="L94" s="576"/>
    </row>
    <row r="95" spans="1:12" s="134" customFormat="1" ht="15.6" customHeight="1" x14ac:dyDescent="0.2">
      <c r="A95" s="260"/>
      <c r="B95" s="133"/>
      <c r="C95" s="589"/>
      <c r="D95" s="589"/>
      <c r="E95" s="589"/>
      <c r="F95" s="589"/>
      <c r="G95" s="589"/>
      <c r="H95" s="589"/>
      <c r="I95" s="589"/>
      <c r="J95" s="589"/>
      <c r="K95" s="576"/>
      <c r="L95" s="576"/>
    </row>
    <row r="96" spans="1:12" x14ac:dyDescent="0.2">
      <c r="C96" s="12"/>
      <c r="E96" s="12"/>
    </row>
    <row r="97" spans="3:5" x14ac:dyDescent="0.2">
      <c r="C97" s="12"/>
      <c r="E97" s="12"/>
    </row>
    <row r="98" spans="3:5" x14ac:dyDescent="0.2">
      <c r="C98" s="12"/>
      <c r="E98" s="12"/>
    </row>
    <row r="99" spans="3:5" x14ac:dyDescent="0.2">
      <c r="C99" s="12"/>
      <c r="E99" s="12"/>
    </row>
    <row r="100" spans="3:5" x14ac:dyDescent="0.2">
      <c r="C100" s="12"/>
      <c r="E100" s="12"/>
    </row>
    <row r="101" spans="3:5" x14ac:dyDescent="0.2">
      <c r="C101" s="12"/>
      <c r="E101" s="12"/>
    </row>
    <row r="102" spans="3:5" x14ac:dyDescent="0.2">
      <c r="C102" s="12"/>
      <c r="E102" s="12"/>
    </row>
    <row r="103" spans="3:5" x14ac:dyDescent="0.2">
      <c r="C103" s="12"/>
      <c r="E103" s="12"/>
    </row>
    <row r="104" spans="3:5" x14ac:dyDescent="0.2">
      <c r="C104" s="12"/>
      <c r="E104" s="12"/>
    </row>
    <row r="105" spans="3:5" x14ac:dyDescent="0.2">
      <c r="C105" s="12"/>
      <c r="E105" s="12"/>
    </row>
    <row r="106" spans="3:5" x14ac:dyDescent="0.2">
      <c r="C106" s="12"/>
      <c r="E106" s="12"/>
    </row>
    <row r="107" spans="3:5" x14ac:dyDescent="0.2">
      <c r="C107" s="12"/>
      <c r="E107" s="12"/>
    </row>
    <row r="108" spans="3:5" x14ac:dyDescent="0.2">
      <c r="C108" s="12"/>
      <c r="E108" s="12"/>
    </row>
    <row r="109" spans="3:5" x14ac:dyDescent="0.2">
      <c r="C109" s="12"/>
      <c r="E109" s="12"/>
    </row>
    <row r="110" spans="3:5" x14ac:dyDescent="0.2">
      <c r="C110" s="12"/>
      <c r="E110" s="12"/>
    </row>
    <row r="111" spans="3:5" x14ac:dyDescent="0.2">
      <c r="C111" s="12"/>
      <c r="E111" s="12"/>
    </row>
    <row r="112" spans="3:5" x14ac:dyDescent="0.2">
      <c r="C112" s="12"/>
      <c r="E112" s="12"/>
    </row>
    <row r="113" spans="3:5" x14ac:dyDescent="0.2">
      <c r="C113" s="12"/>
      <c r="E113" s="12"/>
    </row>
    <row r="114" spans="3:5" x14ac:dyDescent="0.2">
      <c r="C114" s="12"/>
      <c r="E114" s="12"/>
    </row>
    <row r="115" spans="3:5" x14ac:dyDescent="0.2">
      <c r="C115" s="12"/>
      <c r="E115" s="12"/>
    </row>
    <row r="116" spans="3:5" x14ac:dyDescent="0.2">
      <c r="C116" s="12"/>
      <c r="E116" s="12"/>
    </row>
    <row r="117" spans="3:5" x14ac:dyDescent="0.2">
      <c r="C117" s="12"/>
      <c r="E117" s="12"/>
    </row>
    <row r="118" spans="3:5" x14ac:dyDescent="0.2">
      <c r="C118" s="12"/>
      <c r="E118" s="12"/>
    </row>
    <row r="119" spans="3:5" x14ac:dyDescent="0.2">
      <c r="C119" s="12"/>
      <c r="E119" s="12"/>
    </row>
    <row r="120" spans="3:5" x14ac:dyDescent="0.2">
      <c r="C120" s="12"/>
      <c r="E120" s="12"/>
    </row>
    <row r="121" spans="3:5" x14ac:dyDescent="0.2">
      <c r="C121" s="12"/>
      <c r="E121" s="12"/>
    </row>
    <row r="122" spans="3:5" x14ac:dyDescent="0.2">
      <c r="C122" s="12"/>
      <c r="E122" s="12"/>
    </row>
    <row r="123" spans="3:5" x14ac:dyDescent="0.2">
      <c r="C123" s="12"/>
      <c r="E123" s="12"/>
    </row>
    <row r="124" spans="3:5" x14ac:dyDescent="0.2">
      <c r="C124" s="12"/>
      <c r="E124" s="12"/>
    </row>
    <row r="125" spans="3:5" x14ac:dyDescent="0.2">
      <c r="C125" s="12"/>
      <c r="E125" s="12"/>
    </row>
  </sheetData>
  <sheetProtection sheet="1" objects="1" scenarios="1"/>
  <mergeCells count="2">
    <mergeCell ref="C4:E4"/>
    <mergeCell ref="C94:J95"/>
  </mergeCells>
  <phoneticPr fontId="0" type="noConversion"/>
  <hyperlinks>
    <hyperlink ref="C90" r:id="rId1"/>
  </hyperlinks>
  <pageMargins left="0.75" right="0.75" top="0.75" bottom="0.75" header="0.5" footer="0.5"/>
  <pageSetup scale="55" orientation="portrait" r:id="rId2"/>
  <headerFooter alignWithMargins="0">
    <oddHeader>&amp;LIowa State University Extension and Outreach&amp;RAg Decision Maker File C3-15</oddHeader>
    <oddFooter>&amp;Lhttp://www.extension.iastate.edu/agdm/wholefarm/xls/c3-15cashflowbudget.xlsx&amp;R&amp;A</oddFooter>
  </headerFooter>
  <rowBreaks count="1" manualBreakCount="1">
    <brk id="72" min="1" max="9" man="1"/>
  </rowBreaks>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Getting Started</vt:lpstr>
      <vt:lpstr>Livestock</vt:lpstr>
      <vt:lpstr>Crops</vt:lpstr>
      <vt:lpstr>Overhead</vt:lpstr>
      <vt:lpstr>Capital Assets</vt:lpstr>
      <vt:lpstr>Financing</vt:lpstr>
      <vt:lpstr>Whole Farm Budget</vt:lpstr>
      <vt:lpstr>'Capital Assets'!Print_Area</vt:lpstr>
      <vt:lpstr>Crops!Print_Area</vt:lpstr>
      <vt:lpstr>Financing!Print_Area</vt:lpstr>
      <vt:lpstr>'Getting Started'!Print_Area</vt:lpstr>
      <vt:lpstr>Livestock!Print_Area</vt:lpstr>
      <vt:lpstr>Overhead!Print_Area</vt:lpstr>
      <vt:lpstr>'Whole Farm Budget'!Print_Area</vt:lpstr>
    </vt:vector>
  </TitlesOfParts>
  <Company>ISU</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edwards</dc:creator>
  <cp:lastModifiedBy>Johanns, Ann M [ECONA]</cp:lastModifiedBy>
  <cp:revision/>
  <cp:lastPrinted>2019-01-14T19:50:44Z</cp:lastPrinted>
  <dcterms:created xsi:type="dcterms:W3CDTF">2001-03-23T21:45:57Z</dcterms:created>
  <dcterms:modified xsi:type="dcterms:W3CDTF">2019-01-14T19:51:37Z</dcterms:modified>
</cp:coreProperties>
</file>